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2" activeTab="3"/>
  </bookViews>
  <sheets>
    <sheet name="1" sheetId="1" r:id="rId1"/>
    <sheet name="4" sheetId="2" r:id="rId2"/>
    <sheet name="6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<sst xmlns="http://schemas.openxmlformats.org/spreadsheetml/2006/main" count="914" uniqueCount="347">
  <si>
    <t>НАЛОГИ НА ПРИБЫЛЬ, ДОХОДЫ</t>
  </si>
  <si>
    <t>Налог на прибыль организаций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</si>
  <si>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</si>
  <si>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доходы физических лиц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</si>
  <si>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</si>
  <si>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</si>
  <si>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</si>
  <si>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</si>
  <si>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</si>
  <si>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</si>
  <si>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</si>
  <si>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</si>
  <si>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БЕЗВОЗМЕЗДНЫЕ ПОСТУПЛЕНИЯ</t>
  </si>
  <si>
    <t>Дотации на выравнивание бюджетной обеспеченности</t>
  </si>
  <si>
    <t>Прочие субвенции</t>
  </si>
  <si>
    <t>ИТОГО ДОХОДОВ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</si>
  <si>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</si>
  <si>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</si>
  <si>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</si>
  <si>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</si>
  <si>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</si>
  <si>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</si>
  <si>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решению Думы муниципального</t>
  </si>
  <si>
    <t xml:space="preserve">Наименование </t>
  </si>
  <si>
    <t>Сумма</t>
  </si>
  <si>
    <t>НАЛОГОВЫЕ И НЕНАЛОГОВЫЕ ДОХОДЫ</t>
  </si>
  <si>
    <t>000 1 00 00000 00 0000 000</t>
  </si>
  <si>
    <t>000 1 01 00000 00 0000 000</t>
  </si>
  <si>
    <t>(тыс. рублей)</t>
  </si>
  <si>
    <t>Код бюджетной классификации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</si>
  <si>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</si>
  <si>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</si>
  <si>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</si>
  <si>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</si>
  <si>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</si>
  <si>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</si>
  <si>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</si>
  <si>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</si>
  <si>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</si>
  <si>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</si>
  <si>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</si>
  <si>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</si>
  <si>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</si>
  <si>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</si>
  <si>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</si>
  <si>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</si>
  <si>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</si>
  <si>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</si>
  <si>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</si>
  <si>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</si>
  <si>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000 1 01 02040 01 0000 110</t>
  </si>
  <si>
    <t>000 1 05 00000 00 0000 000</t>
  </si>
  <si>
    <t>000 1 05 03010 01 0000 110</t>
  </si>
  <si>
    <t>000 1 06 00000 00 0000 000</t>
  </si>
  <si>
    <t>000 1 06 02000 02 0000 110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</si>
  <si>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</si>
  <si>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</si>
  <si>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</si>
  <si>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000 1 06 02010 02 0000 110</t>
  </si>
  <si>
    <t>000 1 06 04000 02 0000 110</t>
  </si>
  <si>
    <t>000 1 06 04011 02 0000 110</t>
  </si>
  <si>
    <t>000 1 06 04012 02 0000 110</t>
  </si>
  <si>
    <t>ГОСУДАРСТВЕННАЯ ПОШЛИНА</t>
  </si>
  <si>
    <t>000 1 08 00000 00 0000 000</t>
  </si>
  <si>
    <t>000 1 06 06000 00 0000 110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</si>
  <si>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</si>
  <si>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</si>
  <si>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</si>
  <si>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</si>
  <si>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</si>
  <si>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</si>
  <si>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</si>
  <si>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</si>
  <si>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</si>
  <si>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</si>
  <si>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</si>
  <si>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</si>
  <si>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</si>
  <si>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</si>
  <si>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</si>
  <si>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000 1 17 00000 00 0000 000</t>
  </si>
  <si>
    <t>ДОХОДЫ ОТ ОКАЗАНИЯ ПЛАТНЫХ УСЛУГ (РАБОТ) И КОМПЕНСАЦИИ ЗАТРАТ ГОСУДАРСТВА</t>
  </si>
  <si>
    <t>000 1 13 00000 00 0000 000</t>
  </si>
  <si>
    <t>000 1 13 02995 10 0000 130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</si>
  <si>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</si>
  <si>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</si>
  <si>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</si>
  <si>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</si>
  <si>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000 1 13 02000 00 0000 130</t>
  </si>
  <si>
    <t>ПРОЧИЕ НЕНАЛОГОВЫЕ ДОХОДЫ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</si>
  <si>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</si>
  <si>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</si>
  <si>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</si>
  <si>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</si>
  <si>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</si>
  <si>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</si>
  <si>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</si>
  <si>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</si>
  <si>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000 1 17 01000 00 0000 180</t>
  </si>
  <si>
    <t>Невыясненные поступления</t>
  </si>
  <si>
    <t>Невыясненные поступления, зачисляемые в бюджеты сельских  поселений</t>
  </si>
  <si>
    <t>000 1 17 01050 10 0000 180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</si>
  <si>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</si>
  <si>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</si>
  <si>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</si>
  <si>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</si>
  <si>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</si>
  <si>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</si>
  <si>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</si>
  <si>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</si>
  <si>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</si>
  <si>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 бюджетам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</si>
  <si>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</si>
  <si>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</si>
  <si>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</si>
  <si>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 (район)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</si>
  <si>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</si>
  <si>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000 1 08 04020 01 4000 110</t>
  </si>
  <si>
    <t>Дотации бюджетам сельских поселений на поддержание мер по обеспечению сбалансированности бюджета</t>
  </si>
  <si>
    <t>000 2 02 15001 10 0000 151</t>
  </si>
  <si>
    <t>000 2 02 10000 00 0000 151</t>
  </si>
  <si>
    <t>000 2 02 10001 00 0000 151</t>
  </si>
  <si>
    <t>000 1 08 04020 01 0000 110</t>
  </si>
  <si>
    <t>000 1 06 06030 00 0000 110</t>
  </si>
  <si>
    <t>000 1 06 01030 00 0000 110</t>
  </si>
  <si>
    <t>образования "Курумчинский"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</si>
  <si>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 муниципальных бюджетных и автономных учреждений)</t>
  </si>
  <si>
    <t>ЗЕМЕЛЬНЫЙ НАЛОГ</t>
  </si>
  <si>
    <t>000  1 11 05025 00 0000 000</t>
  </si>
  <si>
    <t>Субсидии на развитие спорта</t>
  </si>
  <si>
    <t>"О бюджете на 2020 год и плановый</t>
  </si>
  <si>
    <t>000 2 02 15002 10 0000 150</t>
  </si>
  <si>
    <t>000 2 02 19999 10 0000 150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</si>
  <si>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</si>
  <si>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</si>
  <si>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</si>
  <si>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</si>
  <si>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</si>
  <si>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</si>
  <si>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000 2 02 30024 00 0000 150</t>
  </si>
  <si>
    <t>000 2 02 30024 10 0000 150</t>
  </si>
  <si>
    <t>000 2 02 39999 00 0000 150</t>
  </si>
  <si>
    <t>000 2 02 39999 10 0000 150</t>
  </si>
  <si>
    <t>000 2 02 40000 00 0000 150</t>
  </si>
  <si>
    <t>ПОСТУПЛЕНИЕ ДОХОДОВ В БЮДЖЕТ МО "КУРУМЧИНСКИЙ" НА 2020 ГОД</t>
  </si>
  <si>
    <t>000 2 02 40014 10 0000 150</t>
  </si>
  <si>
    <t>период 2021 и 2022 годов"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</si>
  <si>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</si>
  <si>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к Решению Думы МО "Курумчинский"</t>
  </si>
  <si>
    <t xml:space="preserve">                                                                                                                         «О бюджете на 2020 год и плановый  </t>
  </si>
  <si>
    <t xml:space="preserve">                                                                                                                          период 2021 и 2022 годов"</t>
  </si>
  <si>
    <t xml:space="preserve">РАСПРЕДЕЛЕНИЕ БЮДЖЕТНЫХ АССИГНОВАНИЙ </t>
  </si>
  <si>
    <t>ПО РАЗДЕЛАМ, ПОДРАЗДЕЛАМ, ЦЕЛЕВЫМ СТАТЬЯМ И ВИДАМ</t>
  </si>
  <si>
    <t xml:space="preserve"> РАСХОДОВ КЛАССИФИКАЦИИ РАСХОДОВ БЮДЖЕТОВ </t>
  </si>
  <si>
    <t>В ВЕДОМСТВЕННОЙ СТРУКТУРЕ РАСХОДОВ НА  2020  ГОД</t>
  </si>
  <si>
    <t>РзПР</t>
  </si>
  <si>
    <t>2020 год</t>
  </si>
  <si>
    <t>ОБЩЕГОСУДАРСТВЕННЫЕ ВОПРОСЫ</t>
  </si>
  <si>
    <t>0100</t>
  </si>
  <si>
    <t>Функционирование Главы муниципального поселения</t>
  </si>
  <si>
    <t/>
  </si>
  <si>
    <t>Руководство и управление в сфере установленных функций органов местного самоуправления</t>
  </si>
  <si>
    <t>функционирование высшего должностного лица муниципального образования</t>
  </si>
  <si>
    <t>0102</t>
  </si>
  <si>
    <t>Функционирование исполнительных органов государственной власти местной администрации</t>
  </si>
  <si>
    <t>0104</t>
  </si>
  <si>
    <t>Резервные средства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</si>
  <si>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</si>
  <si>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</si>
  <si>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</si>
  <si>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</si>
  <si>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</si>
  <si>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Осуществление первичного воинского учета на территориях, где отсутствуют военные комиссариаты</t>
  </si>
  <si>
    <t>0203</t>
  </si>
  <si>
    <t>НАЦИОНАЛЬНАЯ ЭКОНОМИКА</t>
  </si>
  <si>
    <t>0400</t>
  </si>
  <si>
    <t>Общеэкономические вопросы</t>
  </si>
  <si>
    <t>0401</t>
  </si>
  <si>
    <t>Целевая программа "Развитие автомобильных дорог общего пользования местного значения МО"Курумчинский" на 2018-2020годы"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</si>
  <si>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</si>
  <si>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</si>
  <si>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</si>
  <si>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</si>
  <si>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</si>
  <si>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</si>
  <si>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</si>
  <si>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</si>
  <si>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</si>
  <si>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</si>
  <si>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</si>
  <si>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окружающей среды</t>
  </si>
  <si>
    <t>0605</t>
  </si>
  <si>
    <t>КУЛЬТУРА, КИНЕМАТОГРАФИЯ</t>
  </si>
  <si>
    <t>0800</t>
  </si>
  <si>
    <t>Культура</t>
  </si>
  <si>
    <t>0801</t>
  </si>
  <si>
    <t>СОЦИАЛЬНАЯ ПОЛИТИКА</t>
  </si>
  <si>
    <t>1100</t>
  </si>
  <si>
    <t xml:space="preserve">Пенсионное обеспечение </t>
  </si>
  <si>
    <t>1001</t>
  </si>
  <si>
    <t>Физкультура и спорт</t>
  </si>
  <si>
    <t>1101</t>
  </si>
  <si>
    <t>Муниципальный долг</t>
  </si>
  <si>
    <t>1300</t>
  </si>
  <si>
    <t>1301</t>
  </si>
  <si>
    <t>МЕЖБЮДЖЕТНЫЕ ТРАНСФЕРТЫ</t>
  </si>
  <si>
    <t>1400</t>
  </si>
  <si>
    <t>Прочие межбюджетные трансферты</t>
  </si>
  <si>
    <t>1403</t>
  </si>
  <si>
    <t>ИТОГО</t>
  </si>
  <si>
    <t xml:space="preserve">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</si>
  <si>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к Решению Думы МО "Курумчинский"</t>
  </si>
  <si>
    <t xml:space="preserve">                                                                                                                           «О бюджете на 2020 год и плановый  </t>
  </si>
  <si>
    <t xml:space="preserve">                                                                                                                           период 2021 и 2022 годов"</t>
  </si>
  <si>
    <t xml:space="preserve">ПО РАЗДЕЛАМ, ПОДРАЗДЕЛАМ, ЦЕЛЕВЫМ СТАТЬЯМ И ВИДАМ РАСХОДОВ </t>
  </si>
  <si>
    <t>КЛАССИФИКАЦИИ РАСХОДОВ БЮДЖЕТОВ НА  2020  ГОД</t>
  </si>
  <si>
    <t>КЦСР</t>
  </si>
  <si>
    <t>КВР</t>
  </si>
  <si>
    <t>ИТОГО:</t>
  </si>
  <si>
    <t>НЕПРОГРАММНЫЕ РАСХОДЫ</t>
  </si>
  <si>
    <t>9900000000</t>
  </si>
  <si>
    <t>9910000000</t>
  </si>
  <si>
    <t>9910100000</t>
  </si>
  <si>
    <t>100</t>
  </si>
  <si>
    <t>9910140110</t>
  </si>
  <si>
    <t>120</t>
  </si>
  <si>
    <t>Фонд оплаты труда и страховые взносы</t>
  </si>
  <si>
    <t>121</t>
  </si>
  <si>
    <t>Взносы по обязательному страхованию</t>
  </si>
  <si>
    <t>129</t>
  </si>
  <si>
    <t>Организационно-техническое обеспечение деятельности администрации муниципального образования "Курумчинский"</t>
  </si>
  <si>
    <t>Центральный аппарат</t>
  </si>
  <si>
    <t>9910200000</t>
  </si>
  <si>
    <t>9910240110</t>
  </si>
  <si>
    <t>Расходы на выплаты персоналу местного самоуправления</t>
  </si>
  <si>
    <t>Расходы на обеспечение деятельности орагнов местного самоуправления</t>
  </si>
  <si>
    <t>9910240190</t>
  </si>
  <si>
    <t>Закупка товаров,работ и услуг для муниципальных нужд</t>
  </si>
  <si>
    <t>200</t>
  </si>
  <si>
    <t>Иные закупки товаров,работ и услуг для муниципальных нужд</t>
  </si>
  <si>
    <t>240</t>
  </si>
  <si>
    <t>Прочая закупка товаров,работ и услуг для муниципальных нужд</t>
  </si>
  <si>
    <t>244</t>
  </si>
  <si>
    <t xml:space="preserve">Уплата иных платежей </t>
  </si>
  <si>
    <t>800</t>
  </si>
  <si>
    <t>Уплата налога на имущество организации и земельного налога</t>
  </si>
  <si>
    <t>851</t>
  </si>
  <si>
    <t>Уплата прочих налогов, сборов</t>
  </si>
  <si>
    <t>852</t>
  </si>
  <si>
    <t>Уплата иных платежей(Пении штрафы)</t>
  </si>
  <si>
    <t>853</t>
  </si>
  <si>
    <t>Резервный фонд исполнительного органа муниципального образования</t>
  </si>
  <si>
    <t>9910300000</t>
  </si>
  <si>
    <t>Иные бюджетные ассигнования</t>
  </si>
  <si>
    <t>9910349120</t>
  </si>
  <si>
    <t>870</t>
  </si>
  <si>
    <t>9910400000</t>
  </si>
  <si>
    <t>300</t>
  </si>
  <si>
    <t>Выплаты пенсии за выслугу лет гражданам, замещавшим должости муниципальной службы Баяндаевского района</t>
  </si>
  <si>
    <t>9910443060</t>
  </si>
  <si>
    <t>310</t>
  </si>
  <si>
    <t>Пособия, компенсации и иные социальные выплаты гражданам, кроме ПНО, ежемесячное обеспечении к пенсии муниципального служащего</t>
  </si>
  <si>
    <t>321</t>
  </si>
  <si>
    <t>9910500000</t>
  </si>
  <si>
    <t>Обеспечение проведение выборов и референдумов</t>
  </si>
  <si>
    <t>9910540190</t>
  </si>
  <si>
    <t>Расходы на выплаты персоналу в целях обеспечение функций муниципальными органами, втом числе территориальными органами</t>
  </si>
  <si>
    <t>Иные выплаты, привлекаемым согласно законодательства</t>
  </si>
  <si>
    <t>123</t>
  </si>
  <si>
    <t>0107</t>
  </si>
  <si>
    <t>9920100000</t>
  </si>
  <si>
    <t xml:space="preserve">Осуществление областных государственных полномочий по определениию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 </t>
  </si>
  <si>
    <t>9920173150</t>
  </si>
  <si>
    <t>Расходы на обеспечение деятельности органа местного самоуправления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</si>
  <si>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</si>
  <si>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</si>
  <si>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</si>
  <si>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9920200000</t>
  </si>
  <si>
    <t xml:space="preserve">Руководство и управление в сфере установленных функций органов местного самоуправления </t>
  </si>
  <si>
    <t>9920251180</t>
  </si>
  <si>
    <t>Расходы на выплаты персоналу местного самоупрвления</t>
  </si>
  <si>
    <t>Фонд оплаты труда</t>
  </si>
  <si>
    <t>Начисления на выплаты по оплате труда</t>
  </si>
  <si>
    <t>Расходы ена обеспечение деятельности</t>
  </si>
  <si>
    <t>9920400000</t>
  </si>
  <si>
    <t>500</t>
  </si>
  <si>
    <t>Передача полномочий в бюджет муниципального района</t>
  </si>
  <si>
    <t>9920441040</t>
  </si>
  <si>
    <t>540</t>
  </si>
  <si>
    <t>Дорожное хозяйство</t>
  </si>
  <si>
    <t>9930100000</t>
  </si>
  <si>
    <t>9930149999</t>
  </si>
  <si>
    <t>Целевая программа "Развитие автомобильных дорог общего пользования местного значения МО"Курумчинский" на 2020-2022годы"</t>
  </si>
  <si>
    <t>9930200000</t>
  </si>
  <si>
    <t>МП "Поддержка малого и среднего предпринимательства"</t>
  </si>
  <si>
    <t>9930249999</t>
  </si>
  <si>
    <t>Прочая закупка товаров, работ и услуг для муниципальных нажд</t>
  </si>
  <si>
    <t>9930300000</t>
  </si>
  <si>
    <t>9930349999</t>
  </si>
  <si>
    <t>Реализация проектов перечня народных инициатив</t>
  </si>
  <si>
    <t>99303S2370</t>
  </si>
  <si>
    <t>9930400000</t>
  </si>
  <si>
    <t>9930449999</t>
  </si>
  <si>
    <t>99304S2370</t>
  </si>
  <si>
    <t>99310S2971</t>
  </si>
  <si>
    <t>КУЛЬТУРА</t>
  </si>
  <si>
    <t>9930000000</t>
  </si>
  <si>
    <t>Дом культуры</t>
  </si>
  <si>
    <t>Расходы на обеспечение деятельности (оказание услуг) муниципальных учреждений</t>
  </si>
  <si>
    <t>9930540590</t>
  </si>
  <si>
    <t>600</t>
  </si>
  <si>
    <t>Финансовое обеспечение бюджетных учреждений на выполнение муниципального задания на оказание муниципальных услуг</t>
  </si>
  <si>
    <t>611</t>
  </si>
  <si>
    <t>99305S2370</t>
  </si>
  <si>
    <t>612</t>
  </si>
  <si>
    <t>9930640590</t>
  </si>
  <si>
    <t>ФИЗКУЛЬТУРА И СПОРТ</t>
  </si>
  <si>
    <t>Физическая культура</t>
  </si>
  <si>
    <t>9930700000</t>
  </si>
  <si>
    <t>9930749999</t>
  </si>
  <si>
    <t>9930800000</t>
  </si>
  <si>
    <t>МП "Профилактика нарковании и токсикомании" на 2020-2022гг</t>
  </si>
  <si>
    <t>9930849999</t>
  </si>
  <si>
    <t>МП "Организация и проведение оплачиваемых временных работ в муниципальном образовании "Курумчинский" на 2020-2022 гг</t>
  </si>
  <si>
    <t>9930949999</t>
  </si>
  <si>
    <t>99309Z9999</t>
  </si>
  <si>
    <t>700</t>
  </si>
  <si>
    <t>730</t>
  </si>
  <si>
    <t xml:space="preserve">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</si>
  <si>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к Решению Думы МО "Курумчинский"</t>
  </si>
  <si>
    <t xml:space="preserve">                                                                                                                                     «О бюджете на 2020 год</t>
  </si>
  <si>
    <t xml:space="preserve">КЛАССИФИКАЦИИ РАСХОДОВ БЮДЖЕТОВ </t>
  </si>
  <si>
    <t>ГРБС</t>
  </si>
  <si>
    <t>РзПз</t>
  </si>
  <si>
    <t>Администрация МО "Курумчинский"</t>
  </si>
  <si>
    <t>006</t>
  </si>
  <si>
    <t>Расходы на обеспечение деятельности органов местного самоуправления</t>
  </si>
  <si>
    <t>МП "Профилактика нарковании и токсикомании" на 2019-2021гг</t>
  </si>
  <si>
    <t>МП "Организация и проведение оплачиваемых временных работ в муниципальном образовании "Курумчинский" на 2019-2021 гг</t>
  </si>
  <si>
    <t>Муницпальный долг</t>
  </si>
  <si>
    <t>от 25.08.2020 г. №12/45</t>
  </si>
  <si>
    <t xml:space="preserve">                                                                                                                                      от 25.08.2020 г. №12/45</t>
  </si>
  <si>
    <t xml:space="preserve">                                               и плановый период 2021 и 2022 годов"</t>
  </si>
  <si>
    <t xml:space="preserve">                                                                                                                                   от 25.08.2020 г. №12/45</t>
  </si>
  <si>
    <t xml:space="preserve">                                                                                                                                    от 25.08.2020 г. №12/45   </t>
  </si>
  <si>
    <t>Уплата иных платежей(Пени и штрафы)</t>
  </si>
  <si>
    <t>Расходы на выплаты персоналу в целях обеспечение функций муниципальными органами, в том числе территориальными органами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</si>
</sst>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#,##0.000"/>
    <numFmt numFmtId="175" formatCode="#,##0.0000"/>
    <numFmt numFmtId="176" formatCode="#,##0.00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_р_._-;\-* #,##0.00_р_._-;_-* \-??_р_._-;_-@_-"/>
    <numFmt numFmtId="187" formatCode="_-* #,##0.0_р_._-;\-* #,##0.0_р_._-;_-* &quot;-&quot;?_р_._-;_-@_-"/>
    <numFmt numFmtId="188" formatCode="_-* #,##0.0\ _₽_-;\-* #,##0.0\ _₽_-;_-* &quot;-&quot;?\ _₽_-;_-@_-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2" borderId="10" xfId="53" applyFont="1" applyFill="1" applyBorder="1" applyAlignment="1">
      <alignment horizontal="center" vertical="center" wrapText="1"/>
      <protection/>
    </xf>
    <xf numFmtId="1" fontId="1" fillId="32" borderId="10" xfId="53" applyNumberFormat="1" applyFont="1" applyFill="1" applyBorder="1" applyAlignment="1">
      <alignment horizontal="center" vertical="center" wrapText="1"/>
      <protection/>
    </xf>
    <xf numFmtId="3" fontId="1" fillId="32" borderId="10" xfId="53" applyNumberFormat="1" applyFont="1" applyFill="1" applyBorder="1" applyAlignment="1" applyProtection="1">
      <alignment horizontal="left" vertical="center" wrapText="1"/>
      <protection locked="0"/>
    </xf>
    <xf numFmtId="3" fontId="1" fillId="32" borderId="10" xfId="53" applyNumberFormat="1" applyFont="1" applyFill="1" applyBorder="1" applyAlignment="1" applyProtection="1">
      <alignment horizontal="center" vertical="center" wrapText="1"/>
      <protection/>
    </xf>
    <xf numFmtId="3" fontId="2" fillId="32" borderId="10" xfId="53" applyNumberFormat="1" applyFont="1" applyFill="1" applyBorder="1" applyAlignment="1" applyProtection="1">
      <alignment horizontal="center" vertical="center" wrapText="1"/>
      <protection/>
    </xf>
    <xf numFmtId="0" fontId="2" fillId="32" borderId="0" xfId="53" applyFont="1" applyFill="1" applyAlignment="1">
      <alignment horizontal="right"/>
      <protection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3" fontId="2" fillId="32" borderId="10" xfId="0" applyNumberFormat="1" applyFont="1" applyFill="1" applyBorder="1" applyAlignment="1" applyProtection="1">
      <alignment horizontal="center" vertical="center" wrapText="1"/>
      <protection/>
    </xf>
    <xf numFmtId="172" fontId="1" fillId="32" borderId="10" xfId="0" applyNumberFormat="1" applyFont="1" applyFill="1" applyBorder="1" applyAlignment="1" applyProtection="1">
      <alignment horizontal="center" vertical="center" wrapText="1"/>
      <protection/>
    </xf>
    <xf numFmtId="172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177" fontId="1" fillId="0" borderId="1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1" fillId="0" borderId="10" xfId="63" applyNumberFormat="1" applyFont="1" applyFill="1" applyBorder="1" applyAlignment="1">
      <alignment horizontal="right" vertical="center"/>
    </xf>
    <xf numFmtId="177" fontId="2" fillId="0" borderId="10" xfId="63" applyNumberFormat="1" applyFont="1" applyFill="1" applyBorder="1" applyAlignment="1">
      <alignment horizontal="right" vertical="center"/>
    </xf>
    <xf numFmtId="177" fontId="2" fillId="0" borderId="10" xfId="63" applyNumberFormat="1" applyFont="1" applyFill="1" applyBorder="1" applyAlignment="1">
      <alignment vertic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3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0" borderId="10" xfId="63" applyNumberFormat="1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3" fontId="2" fillId="32" borderId="10" xfId="53" applyNumberFormat="1" applyFont="1" applyFill="1" applyBorder="1" applyAlignment="1" applyProtection="1">
      <alignment vertical="center" wrapText="1"/>
      <protection locked="0"/>
    </xf>
    <xf numFmtId="3" fontId="2" fillId="32" borderId="10" xfId="0" applyNumberFormat="1" applyFont="1" applyFill="1" applyBorder="1" applyAlignment="1" applyProtection="1">
      <alignment vertical="center" wrapText="1"/>
      <protection locked="0"/>
    </xf>
    <xf numFmtId="3" fontId="2" fillId="32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172" fontId="1" fillId="32" borderId="10" xfId="0" applyNumberFormat="1" applyFont="1" applyFill="1" applyBorder="1" applyAlignment="1" applyProtection="1">
      <alignment vertical="center" wrapText="1"/>
      <protection/>
    </xf>
    <xf numFmtId="172" fontId="2" fillId="32" borderId="10" xfId="0" applyNumberFormat="1" applyFont="1" applyFill="1" applyBorder="1" applyAlignment="1" applyProtection="1">
      <alignment vertical="center" wrapText="1"/>
      <protection locked="0"/>
    </xf>
    <xf numFmtId="172" fontId="2" fillId="32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vertical="center" wrapText="1"/>
      <protection/>
    </xf>
    <xf numFmtId="177" fontId="7" fillId="32" borderId="13" xfId="0" applyNumberFormat="1" applyFont="1" applyFill="1" applyBorder="1" applyAlignment="1">
      <alignment horizontal="right" vertical="center"/>
    </xf>
    <xf numFmtId="177" fontId="7" fillId="32" borderId="13" xfId="63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0" fontId="1" fillId="0" borderId="0" xfId="54" applyFont="1" applyFill="1" applyAlignment="1">
      <alignment horizontal="center"/>
      <protection/>
    </xf>
    <xf numFmtId="0" fontId="1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vertical="justify"/>
      <protection/>
    </xf>
    <xf numFmtId="173" fontId="1" fillId="0" borderId="0" xfId="63" applyNumberFormat="1" applyFont="1" applyFill="1" applyAlignment="1">
      <alignment horizontal="right"/>
    </xf>
    <xf numFmtId="49" fontId="1" fillId="0" borderId="10" xfId="55" applyNumberFormat="1" applyFont="1" applyBorder="1" applyAlignment="1">
      <alignment horizontal="center" vertical="center" wrapText="1"/>
      <protection/>
    </xf>
    <xf numFmtId="173" fontId="1" fillId="0" borderId="10" xfId="63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3" fontId="1" fillId="0" borderId="10" xfId="63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3" fontId="2" fillId="0" borderId="10" xfId="63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173" fontId="1" fillId="0" borderId="0" xfId="63" applyNumberFormat="1" applyFont="1" applyBorder="1" applyAlignment="1">
      <alignment horizontal="right" vertic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73" fontId="1" fillId="32" borderId="10" xfId="63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7" fontId="0" fillId="0" borderId="0" xfId="0" applyNumberFormat="1" applyAlignment="1">
      <alignment/>
    </xf>
    <xf numFmtId="173" fontId="0" fillId="0" borderId="0" xfId="63" applyNumberFormat="1" applyFont="1" applyAlignment="1">
      <alignment/>
    </xf>
    <xf numFmtId="173" fontId="1" fillId="0" borderId="0" xfId="63" applyNumberFormat="1" applyFont="1" applyFill="1" applyAlignment="1">
      <alignment horizontal="center" wrapText="1"/>
    </xf>
    <xf numFmtId="49" fontId="1" fillId="0" borderId="0" xfId="54" applyNumberFormat="1" applyFont="1" applyFill="1">
      <alignment/>
      <protection/>
    </xf>
    <xf numFmtId="0" fontId="2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73" fontId="2" fillId="0" borderId="10" xfId="63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88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10" xfId="0" applyFont="1" applyBorder="1" applyAlignment="1">
      <alignment/>
    </xf>
    <xf numFmtId="187" fontId="12" fillId="0" borderId="10" xfId="0" applyNumberFormat="1" applyFont="1" applyBorder="1" applyAlignment="1">
      <alignment horizontal="right"/>
    </xf>
    <xf numFmtId="187" fontId="2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54" applyFont="1" applyFill="1" applyAlignment="1">
      <alignment horizontal="center"/>
      <protection/>
    </xf>
    <xf numFmtId="0" fontId="1" fillId="0" borderId="0" xfId="54" applyFont="1" applyFill="1" applyAlignment="1">
      <alignment horizontal="center" wrapText="1"/>
      <protection/>
    </xf>
    <xf numFmtId="0" fontId="8" fillId="0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zoomScale="80" zoomScaleNormal="80" zoomScalePageLayoutView="0" workbookViewId="0" topLeftCell="A1">
      <selection activeCell="D65" sqref="D65"/>
    </sheetView>
  </sheetViews>
  <sheetFormatPr defaultColWidth="9.00390625" defaultRowHeight="12.75"/>
  <cols>
    <col min="1" max="1" width="98.50390625" style="8" customWidth="1"/>
    <col min="2" max="2" width="33.00390625" style="8" customWidth="1"/>
    <col min="3" max="3" width="16.00390625" style="8" customWidth="1"/>
    <col min="4" max="13" width="10.375" style="8" customWidth="1"/>
    <col min="14" max="16384" width="8.875" style="8" customWidth="1"/>
  </cols>
  <sheetData>
    <row r="1" spans="2:3" ht="17.25" customHeight="1">
      <c r="B1" s="27"/>
      <c r="C1" s="17"/>
    </row>
    <row r="2" spans="2:3" ht="15">
      <c r="B2" s="80" t="s">
        <v>21</v>
      </c>
      <c r="C2" s="81"/>
    </row>
    <row r="3" spans="2:3" ht="15">
      <c r="B3" s="80" t="s">
        <v>22</v>
      </c>
      <c r="C3" s="81"/>
    </row>
    <row r="4" spans="2:3" ht="15">
      <c r="B4" s="80" t="s">
        <v>125</v>
      </c>
      <c r="C4" s="81"/>
    </row>
    <row r="5" spans="2:3" ht="15">
      <c r="B5" s="80" t="s">
        <v>130</v>
      </c>
      <c r="C5" s="81"/>
    </row>
    <row r="6" spans="2:3" ht="15">
      <c r="B6" s="82" t="s">
        <v>146</v>
      </c>
      <c r="C6" s="83"/>
    </row>
    <row r="7" spans="2:3" ht="15">
      <c r="B7" s="80" t="s">
        <v>340</v>
      </c>
      <c r="C7" s="81"/>
    </row>
    <row r="8" spans="1:3" ht="15">
      <c r="A8" s="79" t="s">
        <v>144</v>
      </c>
      <c r="B8" s="79"/>
      <c r="C8" s="79"/>
    </row>
    <row r="9" spans="1:3" ht="15">
      <c r="A9" s="7"/>
      <c r="B9" s="7"/>
      <c r="C9" s="6" t="s">
        <v>28</v>
      </c>
    </row>
    <row r="10" spans="1:3" ht="30.75">
      <c r="A10" s="1" t="s">
        <v>23</v>
      </c>
      <c r="B10" s="1" t="s">
        <v>29</v>
      </c>
      <c r="C10" s="2" t="s">
        <v>24</v>
      </c>
    </row>
    <row r="11" spans="1:3" ht="15">
      <c r="A11" s="3" t="s">
        <v>25</v>
      </c>
      <c r="B11" s="4" t="s">
        <v>26</v>
      </c>
      <c r="C11" s="18">
        <f>C12+C21+C27+C29+C48+C42+C58</f>
        <v>2657.2</v>
      </c>
    </row>
    <row r="12" spans="1:3" ht="17.25" customHeight="1">
      <c r="A12" s="31" t="s">
        <v>0</v>
      </c>
      <c r="B12" s="5" t="s">
        <v>27</v>
      </c>
      <c r="C12" s="19">
        <f>C16</f>
        <v>403.7</v>
      </c>
    </row>
    <row r="13" spans="1:3" ht="0" customHeight="1" hidden="1">
      <c r="A13" s="31" t="s">
        <v>1</v>
      </c>
      <c r="B13" s="5" t="s">
        <v>30</v>
      </c>
      <c r="C13" s="19"/>
    </row>
    <row r="14" spans="1:3" ht="30.75" hidden="1">
      <c r="A14" s="31" t="s">
        <v>2</v>
      </c>
      <c r="B14" s="5" t="s">
        <v>31</v>
      </c>
      <c r="C14" s="19"/>
    </row>
    <row r="15" spans="1:3" ht="30.75" hidden="1">
      <c r="A15" s="31" t="s">
        <v>32</v>
      </c>
      <c r="B15" s="5" t="s">
        <v>33</v>
      </c>
      <c r="C15" s="19"/>
    </row>
    <row r="16" spans="1:3" ht="15">
      <c r="A16" s="31" t="s">
        <v>3</v>
      </c>
      <c r="B16" s="5" t="s">
        <v>42</v>
      </c>
      <c r="C16" s="19">
        <f>C17+C18+C19</f>
        <v>403.7</v>
      </c>
    </row>
    <row r="17" spans="1:3" ht="49.5">
      <c r="A17" s="31" t="s">
        <v>43</v>
      </c>
      <c r="B17" s="5" t="s">
        <v>44</v>
      </c>
      <c r="C17" s="19">
        <f>353.7+50</f>
        <v>403.7</v>
      </c>
    </row>
    <row r="18" spans="1:3" ht="78">
      <c r="A18" s="31" t="s">
        <v>45</v>
      </c>
      <c r="B18" s="5" t="s">
        <v>46</v>
      </c>
      <c r="C18" s="19">
        <v>0</v>
      </c>
    </row>
    <row r="19" spans="1:3" ht="45.75" customHeight="1">
      <c r="A19" s="31" t="s">
        <v>47</v>
      </c>
      <c r="B19" s="5" t="s">
        <v>48</v>
      </c>
      <c r="C19" s="19">
        <v>0</v>
      </c>
    </row>
    <row r="20" spans="1:3" ht="0" customHeight="1" hidden="1">
      <c r="A20" s="31" t="s">
        <v>49</v>
      </c>
      <c r="B20" s="5" t="s">
        <v>50</v>
      </c>
      <c r="C20" s="19"/>
    </row>
    <row r="21" spans="1:3" ht="30.75">
      <c r="A21" s="31" t="s">
        <v>38</v>
      </c>
      <c r="B21" s="5" t="s">
        <v>39</v>
      </c>
      <c r="C21" s="19">
        <f>C22</f>
        <v>1048.1</v>
      </c>
    </row>
    <row r="22" spans="1:3" ht="30.75">
      <c r="A22" s="31" t="s">
        <v>40</v>
      </c>
      <c r="B22" s="5" t="s">
        <v>41</v>
      </c>
      <c r="C22" s="19">
        <f>C23+C24+C25+C26</f>
        <v>1048.1</v>
      </c>
    </row>
    <row r="23" spans="1:5" ht="46.5">
      <c r="A23" s="31" t="s">
        <v>17</v>
      </c>
      <c r="B23" s="5" t="s">
        <v>34</v>
      </c>
      <c r="C23" s="39">
        <v>480.3</v>
      </c>
      <c r="D23" s="23"/>
      <c r="E23" s="23"/>
    </row>
    <row r="24" spans="1:3" ht="62.25">
      <c r="A24" s="31" t="s">
        <v>18</v>
      </c>
      <c r="B24" s="5" t="s">
        <v>35</v>
      </c>
      <c r="C24" s="39">
        <v>2.5</v>
      </c>
    </row>
    <row r="25" spans="1:3" ht="46.5">
      <c r="A25" s="31" t="s">
        <v>19</v>
      </c>
      <c r="B25" s="5" t="s">
        <v>36</v>
      </c>
      <c r="C25" s="39">
        <v>627.3</v>
      </c>
    </row>
    <row r="26" spans="1:3" ht="46.5">
      <c r="A26" s="31" t="s">
        <v>20</v>
      </c>
      <c r="B26" s="5" t="s">
        <v>37</v>
      </c>
      <c r="C26" s="40">
        <v>-62</v>
      </c>
    </row>
    <row r="27" spans="1:3" ht="15">
      <c r="A27" s="31" t="s">
        <v>4</v>
      </c>
      <c r="B27" s="5" t="s">
        <v>51</v>
      </c>
      <c r="C27" s="19">
        <f>C28</f>
        <v>254.9</v>
      </c>
    </row>
    <row r="28" spans="1:3" ht="15">
      <c r="A28" s="9" t="s">
        <v>5</v>
      </c>
      <c r="B28" s="10" t="s">
        <v>52</v>
      </c>
      <c r="C28" s="19">
        <v>254.9</v>
      </c>
    </row>
    <row r="29" spans="1:3" ht="15">
      <c r="A29" s="31" t="s">
        <v>6</v>
      </c>
      <c r="B29" s="5" t="s">
        <v>53</v>
      </c>
      <c r="C29" s="19">
        <f>C30+C37+C32+C34</f>
        <v>947.3</v>
      </c>
    </row>
    <row r="30" spans="1:3" ht="15">
      <c r="A30" s="31" t="s">
        <v>56</v>
      </c>
      <c r="B30" s="5" t="s">
        <v>55</v>
      </c>
      <c r="C30" s="19">
        <f>C31</f>
        <v>10.1</v>
      </c>
    </row>
    <row r="31" spans="1:3" ht="33" customHeight="1">
      <c r="A31" s="31" t="s">
        <v>57</v>
      </c>
      <c r="B31" s="5" t="s">
        <v>124</v>
      </c>
      <c r="C31" s="19">
        <v>10.1</v>
      </c>
    </row>
    <row r="32" spans="1:3" ht="15" hidden="1">
      <c r="A32" s="31" t="s">
        <v>7</v>
      </c>
      <c r="B32" s="5" t="s">
        <v>54</v>
      </c>
      <c r="C32" s="19"/>
    </row>
    <row r="33" spans="1:3" ht="29.25" customHeight="1" hidden="1">
      <c r="A33" s="31" t="s">
        <v>8</v>
      </c>
      <c r="B33" s="5" t="s">
        <v>58</v>
      </c>
      <c r="C33" s="19"/>
    </row>
    <row r="34" spans="1:3" ht="14.25" customHeight="1" hidden="1">
      <c r="A34" s="31" t="s">
        <v>9</v>
      </c>
      <c r="B34" s="5" t="s">
        <v>59</v>
      </c>
      <c r="C34" s="19"/>
    </row>
    <row r="35" spans="1:3" ht="15" hidden="1">
      <c r="A35" s="31" t="s">
        <v>10</v>
      </c>
      <c r="B35" s="5" t="s">
        <v>60</v>
      </c>
      <c r="C35" s="19"/>
    </row>
    <row r="36" spans="1:3" ht="15.75" customHeight="1" hidden="1">
      <c r="A36" s="31" t="s">
        <v>11</v>
      </c>
      <c r="B36" s="5" t="s">
        <v>61</v>
      </c>
      <c r="C36" s="19"/>
    </row>
    <row r="37" spans="1:3" ht="15">
      <c r="A37" s="9" t="s">
        <v>127</v>
      </c>
      <c r="B37" s="10" t="s">
        <v>64</v>
      </c>
      <c r="C37" s="19">
        <f>C38+C40</f>
        <v>937.1999999999999</v>
      </c>
    </row>
    <row r="38" spans="1:3" ht="15">
      <c r="A38" s="9" t="s">
        <v>65</v>
      </c>
      <c r="B38" s="10" t="s">
        <v>123</v>
      </c>
      <c r="C38" s="19">
        <f>C39</f>
        <v>621.3</v>
      </c>
    </row>
    <row r="39" spans="1:3" ht="30.75">
      <c r="A39" s="9" t="s">
        <v>67</v>
      </c>
      <c r="B39" s="10" t="s">
        <v>66</v>
      </c>
      <c r="C39" s="19">
        <f>491.3+130</f>
        <v>621.3</v>
      </c>
    </row>
    <row r="40" spans="1:3" ht="15">
      <c r="A40" s="9" t="s">
        <v>69</v>
      </c>
      <c r="B40" s="10" t="s">
        <v>68</v>
      </c>
      <c r="C40" s="19">
        <f>C41</f>
        <v>315.9</v>
      </c>
    </row>
    <row r="41" spans="1:3" ht="31.5" customHeight="1">
      <c r="A41" s="9" t="s">
        <v>70</v>
      </c>
      <c r="B41" s="10" t="s">
        <v>71</v>
      </c>
      <c r="C41" s="19">
        <v>315.9</v>
      </c>
    </row>
    <row r="42" spans="1:3" ht="15" customHeight="1">
      <c r="A42" s="32" t="s">
        <v>62</v>
      </c>
      <c r="B42" s="14" t="s">
        <v>63</v>
      </c>
      <c r="C42" s="19">
        <f>C43</f>
        <v>3.2</v>
      </c>
    </row>
    <row r="43" spans="1:3" ht="48.75" customHeight="1">
      <c r="A43" s="32" t="s">
        <v>116</v>
      </c>
      <c r="B43" s="14" t="s">
        <v>122</v>
      </c>
      <c r="C43" s="19">
        <v>3.2</v>
      </c>
    </row>
    <row r="44" spans="1:3" ht="46.5" customHeight="1" hidden="1">
      <c r="A44" s="32" t="s">
        <v>116</v>
      </c>
      <c r="B44" s="14" t="s">
        <v>117</v>
      </c>
      <c r="C44" s="19">
        <v>5</v>
      </c>
    </row>
    <row r="45" spans="1:3" ht="2.25" customHeight="1" hidden="1">
      <c r="A45" s="33" t="s">
        <v>74</v>
      </c>
      <c r="B45" s="14" t="s">
        <v>75</v>
      </c>
      <c r="C45" s="19"/>
    </row>
    <row r="46" spans="1:3" ht="15" customHeight="1" hidden="1">
      <c r="A46" s="32" t="s">
        <v>78</v>
      </c>
      <c r="B46" s="14" t="s">
        <v>79</v>
      </c>
      <c r="C46" s="19"/>
    </row>
    <row r="47" spans="1:3" ht="15" customHeight="1" hidden="1">
      <c r="A47" s="33" t="s">
        <v>76</v>
      </c>
      <c r="B47" s="14" t="s">
        <v>77</v>
      </c>
      <c r="C47" s="19"/>
    </row>
    <row r="48" spans="1:3" ht="15" customHeight="1" hidden="1">
      <c r="A48" s="9" t="s">
        <v>73</v>
      </c>
      <c r="B48" s="10" t="s">
        <v>72</v>
      </c>
      <c r="C48" s="19"/>
    </row>
    <row r="49" spans="1:3" ht="15" customHeight="1" hidden="1">
      <c r="A49" s="31" t="s">
        <v>81</v>
      </c>
      <c r="B49" s="5" t="s">
        <v>82</v>
      </c>
      <c r="C49" s="19"/>
    </row>
    <row r="50" spans="1:3" ht="15" customHeight="1" hidden="1">
      <c r="A50" s="31" t="s">
        <v>85</v>
      </c>
      <c r="B50" s="5" t="s">
        <v>88</v>
      </c>
      <c r="C50" s="19"/>
    </row>
    <row r="51" spans="1:3" ht="15" customHeight="1" hidden="1">
      <c r="A51" s="31" t="s">
        <v>86</v>
      </c>
      <c r="B51" s="5" t="s">
        <v>87</v>
      </c>
      <c r="C51" s="19"/>
    </row>
    <row r="52" spans="1:3" ht="15" customHeight="1" hidden="1">
      <c r="A52" s="9" t="s">
        <v>84</v>
      </c>
      <c r="B52" s="10" t="s">
        <v>83</v>
      </c>
      <c r="C52" s="19"/>
    </row>
    <row r="53" spans="1:3" ht="15" customHeight="1" hidden="1">
      <c r="A53" s="32" t="s">
        <v>89</v>
      </c>
      <c r="B53" s="5" t="s">
        <v>80</v>
      </c>
      <c r="C53" s="19"/>
    </row>
    <row r="54" spans="1:3" ht="15" customHeight="1" hidden="1">
      <c r="A54" s="32" t="s">
        <v>99</v>
      </c>
      <c r="B54" s="5" t="s">
        <v>98</v>
      </c>
      <c r="C54" s="19"/>
    </row>
    <row r="55" spans="1:3" ht="15" customHeight="1" hidden="1">
      <c r="A55" s="32" t="s">
        <v>100</v>
      </c>
      <c r="B55" s="5" t="s">
        <v>101</v>
      </c>
      <c r="C55" s="19"/>
    </row>
    <row r="56" spans="1:3" ht="15" customHeight="1" hidden="1">
      <c r="A56" s="32" t="s">
        <v>90</v>
      </c>
      <c r="B56" s="5" t="s">
        <v>91</v>
      </c>
      <c r="C56" s="19"/>
    </row>
    <row r="57" spans="1:3" ht="15" customHeight="1" hidden="1">
      <c r="A57" s="33" t="s">
        <v>92</v>
      </c>
      <c r="B57" s="5" t="s">
        <v>93</v>
      </c>
      <c r="C57" s="19"/>
    </row>
    <row r="58" spans="1:3" ht="30.75">
      <c r="A58" s="33" t="s">
        <v>74</v>
      </c>
      <c r="B58" s="25" t="s">
        <v>128</v>
      </c>
      <c r="C58" s="19">
        <f>C59</f>
        <v>0</v>
      </c>
    </row>
    <row r="59" spans="1:3" ht="53.25" customHeight="1">
      <c r="A59" s="34" t="s">
        <v>126</v>
      </c>
      <c r="B59" s="25" t="s">
        <v>72</v>
      </c>
      <c r="C59" s="19">
        <v>0</v>
      </c>
    </row>
    <row r="60" spans="1:3" ht="15" customHeight="1">
      <c r="A60" s="35" t="s">
        <v>12</v>
      </c>
      <c r="B60" s="15" t="s">
        <v>94</v>
      </c>
      <c r="C60" s="20">
        <f>C61</f>
        <v>13260.529999999999</v>
      </c>
    </row>
    <row r="61" spans="1:3" ht="30.75">
      <c r="A61" s="36" t="s">
        <v>95</v>
      </c>
      <c r="B61" s="16" t="s">
        <v>96</v>
      </c>
      <c r="C61" s="21">
        <f>C62+C69+C72+C81</f>
        <v>13260.529999999999</v>
      </c>
    </row>
    <row r="62" spans="1:3" ht="15">
      <c r="A62" s="37" t="s">
        <v>97</v>
      </c>
      <c r="B62" s="16" t="s">
        <v>120</v>
      </c>
      <c r="C62" s="21">
        <f>C63</f>
        <v>10289.9</v>
      </c>
    </row>
    <row r="63" spans="1:3" ht="15">
      <c r="A63" s="12" t="s">
        <v>13</v>
      </c>
      <c r="B63" s="11" t="s">
        <v>121</v>
      </c>
      <c r="C63" s="21">
        <f>C64+C66+C67+C65</f>
        <v>10289.9</v>
      </c>
    </row>
    <row r="64" spans="1:3" ht="21" customHeight="1">
      <c r="A64" s="12" t="s">
        <v>102</v>
      </c>
      <c r="B64" s="11" t="s">
        <v>119</v>
      </c>
      <c r="C64" s="19">
        <v>420.5</v>
      </c>
    </row>
    <row r="65" spans="1:4" ht="30.75" customHeight="1">
      <c r="A65" s="12" t="s">
        <v>115</v>
      </c>
      <c r="B65" s="11" t="s">
        <v>119</v>
      </c>
      <c r="C65" s="26">
        <v>9869.4</v>
      </c>
      <c r="D65" s="23"/>
    </row>
    <row r="66" spans="1:3" ht="30.75" customHeight="1">
      <c r="A66" s="12" t="s">
        <v>118</v>
      </c>
      <c r="B66" s="11" t="s">
        <v>131</v>
      </c>
      <c r="C66" s="19"/>
    </row>
    <row r="67" spans="1:3" ht="19.5" customHeight="1">
      <c r="A67" s="12" t="s">
        <v>103</v>
      </c>
      <c r="B67" s="11" t="s">
        <v>132</v>
      </c>
      <c r="C67" s="19"/>
    </row>
    <row r="68" spans="1:3" ht="19.5" customHeight="1">
      <c r="A68" s="12" t="s">
        <v>104</v>
      </c>
      <c r="B68" s="11" t="s">
        <v>133</v>
      </c>
      <c r="C68" s="19">
        <f>C69</f>
        <v>2800.3999999999996</v>
      </c>
    </row>
    <row r="69" spans="1:3" ht="19.5" customHeight="1">
      <c r="A69" s="12" t="s">
        <v>16</v>
      </c>
      <c r="B69" s="11" t="s">
        <v>134</v>
      </c>
      <c r="C69" s="21">
        <f>C70</f>
        <v>2800.3999999999996</v>
      </c>
    </row>
    <row r="70" spans="1:3" ht="19.5" customHeight="1">
      <c r="A70" s="12" t="s">
        <v>105</v>
      </c>
      <c r="B70" s="11" t="s">
        <v>135</v>
      </c>
      <c r="C70" s="19">
        <f>728.8+2071.6</f>
        <v>2800.3999999999996</v>
      </c>
    </row>
    <row r="71" spans="1:3" ht="19.5" customHeight="1">
      <c r="A71" s="12" t="s">
        <v>129</v>
      </c>
      <c r="B71" s="11" t="s">
        <v>135</v>
      </c>
      <c r="C71" s="19">
        <v>0</v>
      </c>
    </row>
    <row r="72" spans="1:3" ht="19.5" customHeight="1">
      <c r="A72" s="12" t="s">
        <v>106</v>
      </c>
      <c r="B72" s="11" t="s">
        <v>136</v>
      </c>
      <c r="C72" s="21">
        <f>C73+C75+C77</f>
        <v>126.3</v>
      </c>
    </row>
    <row r="73" spans="1:3" ht="33" customHeight="1">
      <c r="A73" s="12" t="s">
        <v>107</v>
      </c>
      <c r="B73" s="11" t="s">
        <v>137</v>
      </c>
      <c r="C73" s="21">
        <f>C74</f>
        <v>125.6</v>
      </c>
    </row>
    <row r="74" spans="1:3" ht="30.75" customHeight="1">
      <c r="A74" s="12" t="s">
        <v>108</v>
      </c>
      <c r="B74" s="11" t="s">
        <v>138</v>
      </c>
      <c r="C74" s="21">
        <v>125.6</v>
      </c>
    </row>
    <row r="75" spans="1:3" ht="30.75">
      <c r="A75" s="12" t="s">
        <v>110</v>
      </c>
      <c r="B75" s="11" t="s">
        <v>139</v>
      </c>
      <c r="C75" s="21">
        <f>C76</f>
        <v>0.7</v>
      </c>
    </row>
    <row r="76" spans="1:3" ht="32.25" customHeight="1">
      <c r="A76" s="12" t="s">
        <v>109</v>
      </c>
      <c r="B76" s="11" t="s">
        <v>140</v>
      </c>
      <c r="C76" s="21">
        <v>0.7</v>
      </c>
    </row>
    <row r="77" spans="1:3" s="28" customFormat="1" ht="18" customHeight="1">
      <c r="A77" s="12" t="s">
        <v>14</v>
      </c>
      <c r="B77" s="11" t="s">
        <v>141</v>
      </c>
      <c r="C77" s="21"/>
    </row>
    <row r="78" spans="1:3" ht="18" customHeight="1">
      <c r="A78" s="12" t="s">
        <v>111</v>
      </c>
      <c r="B78" s="11" t="s">
        <v>142</v>
      </c>
      <c r="C78" s="21"/>
    </row>
    <row r="79" spans="1:3" ht="18" customHeight="1">
      <c r="A79" s="12" t="s">
        <v>112</v>
      </c>
      <c r="B79" s="11" t="s">
        <v>143</v>
      </c>
      <c r="C79" s="21">
        <f>C80</f>
        <v>43.93</v>
      </c>
    </row>
    <row r="80" spans="1:3" ht="18" customHeight="1">
      <c r="A80" s="12" t="s">
        <v>113</v>
      </c>
      <c r="B80" s="11" t="s">
        <v>145</v>
      </c>
      <c r="C80" s="21">
        <f>C81</f>
        <v>43.93</v>
      </c>
    </row>
    <row r="81" spans="1:3" ht="18" customHeight="1">
      <c r="A81" s="38" t="s">
        <v>114</v>
      </c>
      <c r="B81" s="11" t="s">
        <v>145</v>
      </c>
      <c r="C81" s="22">
        <v>43.93</v>
      </c>
    </row>
    <row r="82" spans="1:3" ht="18" customHeight="1">
      <c r="A82" s="13" t="s">
        <v>15</v>
      </c>
      <c r="B82" s="10"/>
      <c r="C82" s="29">
        <f>C11+C60</f>
        <v>15917.73</v>
      </c>
    </row>
    <row r="84" spans="3:4" ht="15">
      <c r="C84" s="30"/>
      <c r="D84" s="23"/>
    </row>
    <row r="85" ht="15">
      <c r="C85" s="24"/>
    </row>
  </sheetData>
  <sheetProtection/>
  <mergeCells count="7">
    <mergeCell ref="A8:C8"/>
    <mergeCell ref="B2:C2"/>
    <mergeCell ref="B3:C3"/>
    <mergeCell ref="B4:C4"/>
    <mergeCell ref="B5:C5"/>
    <mergeCell ref="B6:C6"/>
    <mergeCell ref="B7:C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6.50390625" style="8" customWidth="1"/>
    <col min="2" max="2" width="13.50390625" style="8" customWidth="1"/>
    <col min="3" max="3" width="13.625" style="8" customWidth="1"/>
    <col min="4" max="4" width="11.875" style="8" customWidth="1"/>
    <col min="5" max="13" width="10.375" style="8" customWidth="1"/>
    <col min="14" max="16384" width="8.875" style="8" customWidth="1"/>
  </cols>
  <sheetData>
    <row r="1" ht="12.75">
      <c r="C1" s="75"/>
    </row>
    <row r="2" ht="15">
      <c r="A2" s="41" t="s">
        <v>147</v>
      </c>
    </row>
    <row r="3" ht="15">
      <c r="A3" s="41" t="s">
        <v>148</v>
      </c>
    </row>
    <row r="4" ht="15">
      <c r="A4" s="41" t="s">
        <v>149</v>
      </c>
    </row>
    <row r="5" spans="1:3" ht="15">
      <c r="A5" s="84" t="s">
        <v>150</v>
      </c>
      <c r="B5" s="84"/>
      <c r="C5" s="84"/>
    </row>
    <row r="6" spans="1:4" ht="13.5">
      <c r="A6" s="85" t="s">
        <v>343</v>
      </c>
      <c r="B6" s="83"/>
      <c r="C6" s="83"/>
      <c r="D6" s="83"/>
    </row>
    <row r="7" ht="15" customHeight="1">
      <c r="A7" s="42" t="s">
        <v>151</v>
      </c>
    </row>
    <row r="8" ht="15.75" customHeight="1">
      <c r="A8" s="43" t="s">
        <v>152</v>
      </c>
    </row>
    <row r="9" ht="15">
      <c r="A9" s="43" t="s">
        <v>153</v>
      </c>
    </row>
    <row r="10" ht="30.75">
      <c r="A10" s="43" t="s">
        <v>154</v>
      </c>
    </row>
    <row r="11" spans="1:3" ht="15">
      <c r="A11" s="44"/>
      <c r="C11" s="45" t="s">
        <v>28</v>
      </c>
    </row>
    <row r="12" spans="1:3" ht="15">
      <c r="A12" s="46" t="s">
        <v>23</v>
      </c>
      <c r="B12" s="46" t="s">
        <v>155</v>
      </c>
      <c r="C12" s="47" t="s">
        <v>156</v>
      </c>
    </row>
    <row r="13" spans="1:3" ht="15">
      <c r="A13" s="46"/>
      <c r="B13" s="46"/>
      <c r="C13" s="47"/>
    </row>
    <row r="14" spans="1:3" ht="15">
      <c r="A14" s="48" t="s">
        <v>157</v>
      </c>
      <c r="B14" s="49" t="s">
        <v>158</v>
      </c>
      <c r="C14" s="50">
        <f>C17+C18+C19+C20+C21</f>
        <v>6474.400000000001</v>
      </c>
    </row>
    <row r="15" spans="1:3" ht="15">
      <c r="A15" s="48" t="s">
        <v>159</v>
      </c>
      <c r="B15" s="51" t="s">
        <v>160</v>
      </c>
      <c r="C15" s="50">
        <f>C16</f>
        <v>1121.8</v>
      </c>
    </row>
    <row r="16" spans="1:3" ht="30.75">
      <c r="A16" s="48" t="s">
        <v>161</v>
      </c>
      <c r="B16" s="51" t="s">
        <v>160</v>
      </c>
      <c r="C16" s="50">
        <f>C17</f>
        <v>1121.8</v>
      </c>
    </row>
    <row r="17" spans="1:3" ht="30.75">
      <c r="A17" s="52" t="s">
        <v>162</v>
      </c>
      <c r="B17" s="49" t="s">
        <v>163</v>
      </c>
      <c r="C17" s="53">
        <v>1121.8</v>
      </c>
    </row>
    <row r="18" spans="1:3" ht="30.75">
      <c r="A18" s="52" t="s">
        <v>164</v>
      </c>
      <c r="B18" s="49" t="s">
        <v>165</v>
      </c>
      <c r="C18" s="53">
        <v>4838.3</v>
      </c>
    </row>
    <row r="19" spans="1:3" ht="15">
      <c r="A19" s="52" t="s">
        <v>166</v>
      </c>
      <c r="B19" s="49" t="s">
        <v>167</v>
      </c>
      <c r="C19" s="53">
        <v>5</v>
      </c>
    </row>
    <row r="20" spans="1:3" ht="15">
      <c r="A20" s="52" t="s">
        <v>168</v>
      </c>
      <c r="B20" s="49" t="s">
        <v>169</v>
      </c>
      <c r="C20" s="53">
        <v>10.7</v>
      </c>
    </row>
    <row r="21" spans="1:3" ht="15">
      <c r="A21" s="48" t="s">
        <v>264</v>
      </c>
      <c r="B21" s="51" t="s">
        <v>269</v>
      </c>
      <c r="C21" s="53">
        <v>498.6</v>
      </c>
    </row>
    <row r="22" spans="1:3" ht="15">
      <c r="A22" s="48" t="s">
        <v>170</v>
      </c>
      <c r="B22" s="51" t="s">
        <v>171</v>
      </c>
      <c r="C22" s="50">
        <f>C23</f>
        <v>125.6</v>
      </c>
    </row>
    <row r="23" spans="1:3" ht="30.75">
      <c r="A23" s="52" t="s">
        <v>172</v>
      </c>
      <c r="B23" s="49" t="s">
        <v>173</v>
      </c>
      <c r="C23" s="53">
        <v>125.6</v>
      </c>
    </row>
    <row r="24" spans="1:3" ht="15">
      <c r="A24" s="52"/>
      <c r="B24" s="49"/>
      <c r="C24" s="53"/>
    </row>
    <row r="25" spans="1:3" ht="15">
      <c r="A25" s="48" t="s">
        <v>174</v>
      </c>
      <c r="B25" s="51" t="s">
        <v>175</v>
      </c>
      <c r="C25" s="50">
        <f>C26+C27+C28</f>
        <v>2242.6</v>
      </c>
    </row>
    <row r="26" spans="1:3" ht="15">
      <c r="A26" s="52" t="s">
        <v>176</v>
      </c>
      <c r="B26" s="49" t="s">
        <v>177</v>
      </c>
      <c r="C26" s="53">
        <v>0</v>
      </c>
    </row>
    <row r="27" spans="1:3" ht="46.5">
      <c r="A27" s="52" t="s">
        <v>178</v>
      </c>
      <c r="B27" s="49" t="s">
        <v>179</v>
      </c>
      <c r="C27" s="53">
        <f>1048.1+1190.5</f>
        <v>2238.6</v>
      </c>
    </row>
    <row r="28" spans="1:3" ht="15">
      <c r="A28" s="52" t="s">
        <v>180</v>
      </c>
      <c r="B28" s="49" t="s">
        <v>181</v>
      </c>
      <c r="C28" s="53">
        <v>4</v>
      </c>
    </row>
    <row r="29" spans="1:3" ht="15">
      <c r="A29" s="52"/>
      <c r="B29" s="49"/>
      <c r="C29" s="53"/>
    </row>
    <row r="30" spans="1:3" ht="15">
      <c r="A30" s="48" t="s">
        <v>182</v>
      </c>
      <c r="B30" s="51" t="s">
        <v>183</v>
      </c>
      <c r="C30" s="50">
        <f>C31+C32</f>
        <v>1201.313</v>
      </c>
    </row>
    <row r="31" spans="1:3" ht="15">
      <c r="A31" s="52" t="s">
        <v>184</v>
      </c>
      <c r="B31" s="49" t="s">
        <v>185</v>
      </c>
      <c r="C31" s="53">
        <v>807.193</v>
      </c>
    </row>
    <row r="32" spans="1:3" ht="15">
      <c r="A32" s="52" t="s">
        <v>186</v>
      </c>
      <c r="B32" s="49" t="s">
        <v>187</v>
      </c>
      <c r="C32" s="53">
        <v>394.12</v>
      </c>
    </row>
    <row r="33" spans="1:3" ht="15">
      <c r="A33" s="52"/>
      <c r="B33" s="49"/>
      <c r="C33" s="53"/>
    </row>
    <row r="34" spans="1:3" s="54" customFormat="1" ht="15">
      <c r="A34" s="48" t="s">
        <v>188</v>
      </c>
      <c r="B34" s="51" t="s">
        <v>189</v>
      </c>
      <c r="C34" s="50">
        <f>C35</f>
        <v>2113.9</v>
      </c>
    </row>
    <row r="35" spans="1:3" ht="15">
      <c r="A35" s="52" t="s">
        <v>190</v>
      </c>
      <c r="B35" s="49" t="s">
        <v>191</v>
      </c>
      <c r="C35" s="53">
        <f>2071.6+42.3</f>
        <v>2113.9</v>
      </c>
    </row>
    <row r="36" spans="1:3" ht="15">
      <c r="A36" s="52"/>
      <c r="B36" s="49"/>
      <c r="C36" s="53"/>
    </row>
    <row r="37" spans="1:3" ht="15">
      <c r="A37" s="48" t="s">
        <v>192</v>
      </c>
      <c r="B37" s="51" t="s">
        <v>193</v>
      </c>
      <c r="C37" s="50">
        <f>C38</f>
        <v>4347.337</v>
      </c>
    </row>
    <row r="38" spans="1:3" ht="15">
      <c r="A38" s="52" t="s">
        <v>194</v>
      </c>
      <c r="B38" s="49" t="s">
        <v>195</v>
      </c>
      <c r="C38" s="53">
        <v>4347.337</v>
      </c>
    </row>
    <row r="39" spans="1:3" ht="15">
      <c r="A39" s="48"/>
      <c r="B39" s="51"/>
      <c r="C39" s="53"/>
    </row>
    <row r="40" spans="1:3" ht="15">
      <c r="A40" s="48" t="s">
        <v>196</v>
      </c>
      <c r="B40" s="51" t="s">
        <v>197</v>
      </c>
      <c r="C40" s="50">
        <f>C41</f>
        <v>135</v>
      </c>
    </row>
    <row r="41" spans="1:3" ht="15">
      <c r="A41" s="52" t="s">
        <v>198</v>
      </c>
      <c r="B41" s="49" t="s">
        <v>199</v>
      </c>
      <c r="C41" s="53">
        <v>135</v>
      </c>
    </row>
    <row r="42" spans="1:3" ht="15">
      <c r="A42" s="52"/>
      <c r="B42" s="49"/>
      <c r="C42" s="53"/>
    </row>
    <row r="43" spans="1:3" ht="15">
      <c r="A43" s="48" t="s">
        <v>200</v>
      </c>
      <c r="B43" s="51" t="s">
        <v>201</v>
      </c>
      <c r="C43" s="50">
        <f>C44</f>
        <v>200</v>
      </c>
    </row>
    <row r="44" spans="1:3" ht="15">
      <c r="A44" s="52" t="s">
        <v>200</v>
      </c>
      <c r="B44" s="49" t="s">
        <v>201</v>
      </c>
      <c r="C44" s="53">
        <v>200</v>
      </c>
    </row>
    <row r="45" spans="1:3" ht="15">
      <c r="A45" s="52"/>
      <c r="B45" s="49"/>
      <c r="C45" s="53"/>
    </row>
    <row r="46" spans="1:3" ht="15">
      <c r="A46" s="48" t="s">
        <v>202</v>
      </c>
      <c r="B46" s="51" t="s">
        <v>203</v>
      </c>
      <c r="C46" s="50">
        <f>C47</f>
        <v>1</v>
      </c>
    </row>
    <row r="47" spans="1:4" ht="15">
      <c r="A47" s="52" t="s">
        <v>202</v>
      </c>
      <c r="B47" s="49" t="s">
        <v>204</v>
      </c>
      <c r="C47" s="53">
        <v>1</v>
      </c>
      <c r="D47" s="55"/>
    </row>
    <row r="48" spans="1:3" ht="15">
      <c r="A48" s="56"/>
      <c r="B48" s="57"/>
      <c r="C48" s="58"/>
    </row>
    <row r="49" spans="1:3" ht="15">
      <c r="A49" s="48" t="s">
        <v>205</v>
      </c>
      <c r="B49" s="51" t="s">
        <v>206</v>
      </c>
      <c r="C49" s="50">
        <f>C50</f>
        <v>399.9</v>
      </c>
    </row>
    <row r="50" spans="1:3" ht="15">
      <c r="A50" s="52" t="s">
        <v>207</v>
      </c>
      <c r="B50" s="49" t="s">
        <v>208</v>
      </c>
      <c r="C50" s="53">
        <v>399.9</v>
      </c>
    </row>
    <row r="51" spans="1:3" ht="15">
      <c r="A51" s="48"/>
      <c r="B51" s="51"/>
      <c r="C51" s="50"/>
    </row>
    <row r="52" spans="1:4" ht="15">
      <c r="A52" s="76" t="s">
        <v>209</v>
      </c>
      <c r="B52" s="59"/>
      <c r="C52" s="77">
        <f>C14+C22+C25+C30+C37+C40+C49+C46+C43+C34</f>
        <v>17241.05</v>
      </c>
      <c r="D52" s="60"/>
    </row>
    <row r="53" spans="1:4" ht="26.25" customHeight="1" hidden="1">
      <c r="A53"/>
      <c r="B53"/>
      <c r="C53"/>
      <c r="D53" s="60"/>
    </row>
    <row r="54" ht="26.25" customHeight="1" hidden="1"/>
    <row r="55" ht="26.25" customHeight="1" hidden="1"/>
    <row r="56" ht="26.25" customHeight="1" hidden="1"/>
    <row r="57" ht="26.25" customHeight="1" hidden="1"/>
    <row r="58" ht="24" customHeight="1"/>
    <row r="59" ht="34.5" customHeight="1"/>
    <row r="60" ht="17.25" customHeight="1"/>
    <row r="61" ht="17.25" customHeight="1"/>
    <row r="62" ht="18" customHeight="1"/>
    <row r="63" ht="18" customHeight="1"/>
    <row r="64" ht="31.5" customHeight="1"/>
    <row r="65" ht="17.25" customHeight="1"/>
    <row r="66" ht="17.25" customHeight="1"/>
    <row r="67" ht="17.25" customHeight="1"/>
    <row r="68" ht="17.25" customHeight="1"/>
    <row r="69" ht="21" customHeight="1"/>
    <row r="70" ht="31.5" customHeight="1"/>
    <row r="71" ht="32.25" customHeight="1"/>
    <row r="72" ht="30" customHeight="1"/>
    <row r="73" ht="27.7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1" ht="15">
      <c r="D81" s="23"/>
    </row>
    <row r="82" ht="15">
      <c r="C82" s="24"/>
    </row>
  </sheetData>
  <sheetProtection/>
  <mergeCells count="2">
    <mergeCell ref="A5:C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="80" zoomScaleNormal="80" zoomScalePageLayoutView="0" workbookViewId="0" topLeftCell="A1">
      <selection activeCell="A29" sqref="A29"/>
    </sheetView>
  </sheetViews>
  <sheetFormatPr defaultColWidth="9.00390625" defaultRowHeight="12.75"/>
  <cols>
    <col min="1" max="1" width="67.125" style="8" customWidth="1"/>
    <col min="2" max="2" width="19.625" style="8" customWidth="1"/>
    <col min="3" max="3" width="8.875" style="8" customWidth="1"/>
    <col min="4" max="4" width="10.375" style="8" customWidth="1"/>
    <col min="5" max="5" width="12.50390625" style="8" customWidth="1"/>
    <col min="6" max="13" width="10.375" style="8" customWidth="1"/>
    <col min="14" max="16384" width="8.875" style="8" customWidth="1"/>
  </cols>
  <sheetData>
    <row r="1" spans="1:5" ht="15">
      <c r="A1" s="84" t="s">
        <v>210</v>
      </c>
      <c r="B1" s="83"/>
      <c r="C1" s="83"/>
      <c r="D1" s="83"/>
      <c r="E1" s="61"/>
    </row>
    <row r="2" spans="1:5" ht="15">
      <c r="A2" s="84" t="s">
        <v>211</v>
      </c>
      <c r="B2" s="83"/>
      <c r="C2" s="83"/>
      <c r="D2" s="83"/>
      <c r="E2" s="61"/>
    </row>
    <row r="3" spans="1:5" ht="15">
      <c r="A3" s="84" t="s">
        <v>212</v>
      </c>
      <c r="B3" s="83"/>
      <c r="C3" s="83"/>
      <c r="D3" s="83"/>
      <c r="E3" s="61"/>
    </row>
    <row r="4" spans="1:5" ht="15">
      <c r="A4" s="84" t="s">
        <v>213</v>
      </c>
      <c r="B4" s="84"/>
      <c r="C4" s="84"/>
      <c r="D4"/>
      <c r="E4" s="61"/>
    </row>
    <row r="5" spans="1:5" ht="15">
      <c r="A5" s="83" t="s">
        <v>344</v>
      </c>
      <c r="B5" s="83"/>
      <c r="C5" s="83"/>
      <c r="D5" s="83"/>
      <c r="E5" s="61"/>
    </row>
    <row r="6" spans="1:5" ht="15">
      <c r="A6"/>
      <c r="B6"/>
      <c r="C6"/>
      <c r="D6"/>
      <c r="E6" s="61"/>
    </row>
    <row r="7" spans="1:5" ht="15">
      <c r="A7" s="86" t="s">
        <v>151</v>
      </c>
      <c r="B7" s="86"/>
      <c r="C7" s="86"/>
      <c r="D7" s="86"/>
      <c r="E7" s="86"/>
    </row>
    <row r="8" spans="1:5" ht="15.75" customHeight="1">
      <c r="A8" s="87" t="s">
        <v>214</v>
      </c>
      <c r="B8" s="87"/>
      <c r="C8" s="87"/>
      <c r="D8" s="87"/>
      <c r="E8" s="87"/>
    </row>
    <row r="9" spans="1:5" ht="15.75" customHeight="1">
      <c r="A9" s="87" t="s">
        <v>215</v>
      </c>
      <c r="B9" s="87"/>
      <c r="C9" s="87"/>
      <c r="D9" s="87"/>
      <c r="E9" s="87"/>
    </row>
    <row r="10" spans="1:5" ht="20.25" customHeight="1">
      <c r="A10" s="43"/>
      <c r="B10" s="43"/>
      <c r="C10" s="43"/>
      <c r="D10" s="43"/>
      <c r="E10" s="62"/>
    </row>
    <row r="11" spans="1:5" ht="15">
      <c r="A11" s="44"/>
      <c r="B11" s="63"/>
      <c r="C11" s="63"/>
      <c r="D11"/>
      <c r="E11" s="45" t="s">
        <v>28</v>
      </c>
    </row>
    <row r="12" spans="1:5" ht="15">
      <c r="A12" s="46" t="s">
        <v>23</v>
      </c>
      <c r="B12" s="46" t="s">
        <v>216</v>
      </c>
      <c r="C12" s="46" t="s">
        <v>217</v>
      </c>
      <c r="D12" s="46" t="s">
        <v>155</v>
      </c>
      <c r="E12" s="47" t="s">
        <v>24</v>
      </c>
    </row>
    <row r="13" spans="1:5" ht="17.25" customHeight="1">
      <c r="A13" s="48" t="s">
        <v>218</v>
      </c>
      <c r="B13" s="59"/>
      <c r="C13" s="59"/>
      <c r="D13" s="59"/>
      <c r="E13" s="50">
        <f>E15+E35+E39+E49+E55+E65+E70+E74+E80+E85+E93+E102+E107+E43+E116+E90</f>
        <v>17241.054</v>
      </c>
    </row>
    <row r="14" spans="1:5" ht="0" customHeight="1" hidden="1">
      <c r="A14" s="48" t="s">
        <v>219</v>
      </c>
      <c r="B14" s="51" t="s">
        <v>220</v>
      </c>
      <c r="C14" s="59"/>
      <c r="D14" s="59"/>
      <c r="E14" s="50"/>
    </row>
    <row r="15" spans="1:5" ht="15.75" customHeight="1" hidden="1">
      <c r="A15" s="48" t="s">
        <v>157</v>
      </c>
      <c r="B15" s="51"/>
      <c r="C15" s="59"/>
      <c r="D15" s="59"/>
      <c r="E15" s="50">
        <f>E16+E21</f>
        <v>5960.124</v>
      </c>
    </row>
    <row r="16" spans="1:5" ht="31.5" customHeight="1" hidden="1">
      <c r="A16" s="48" t="s">
        <v>159</v>
      </c>
      <c r="B16" s="51" t="s">
        <v>221</v>
      </c>
      <c r="C16" s="51" t="s">
        <v>160</v>
      </c>
      <c r="D16" s="51" t="s">
        <v>160</v>
      </c>
      <c r="E16" s="50">
        <f>E17</f>
        <v>1121.777</v>
      </c>
    </row>
    <row r="17" spans="1:5" ht="15.75" customHeight="1">
      <c r="A17" s="48" t="s">
        <v>161</v>
      </c>
      <c r="B17" s="51" t="s">
        <v>222</v>
      </c>
      <c r="C17" s="51" t="s">
        <v>223</v>
      </c>
      <c r="D17" s="51" t="s">
        <v>160</v>
      </c>
      <c r="E17" s="50">
        <f>E18</f>
        <v>1121.777</v>
      </c>
    </row>
    <row r="18" spans="1:5" ht="15.75" customHeight="1">
      <c r="A18" s="52" t="s">
        <v>162</v>
      </c>
      <c r="B18" s="49" t="s">
        <v>224</v>
      </c>
      <c r="C18" s="49" t="s">
        <v>225</v>
      </c>
      <c r="D18" s="49" t="s">
        <v>163</v>
      </c>
      <c r="E18" s="53">
        <f>E19+E20</f>
        <v>1121.777</v>
      </c>
    </row>
    <row r="19" spans="1:5" ht="15">
      <c r="A19" s="52" t="s">
        <v>226</v>
      </c>
      <c r="B19" s="49" t="s">
        <v>224</v>
      </c>
      <c r="C19" s="49" t="s">
        <v>227</v>
      </c>
      <c r="D19" s="49"/>
      <c r="E19" s="53">
        <v>861.58</v>
      </c>
    </row>
    <row r="20" spans="1:5" ht="15.75" customHeight="1">
      <c r="A20" s="52" t="s">
        <v>228</v>
      </c>
      <c r="B20" s="49" t="s">
        <v>224</v>
      </c>
      <c r="C20" s="49" t="s">
        <v>229</v>
      </c>
      <c r="D20" s="49"/>
      <c r="E20" s="53">
        <v>260.197</v>
      </c>
    </row>
    <row r="21" spans="1:5" ht="0" customHeight="1" hidden="1">
      <c r="A21" s="48" t="s">
        <v>230</v>
      </c>
      <c r="B21" s="51" t="s">
        <v>221</v>
      </c>
      <c r="C21" s="51" t="s">
        <v>160</v>
      </c>
      <c r="D21" s="51" t="s">
        <v>160</v>
      </c>
      <c r="E21" s="50">
        <f>E22</f>
        <v>4838.347</v>
      </c>
    </row>
    <row r="22" spans="1:5" ht="15">
      <c r="A22" s="48" t="s">
        <v>231</v>
      </c>
      <c r="B22" s="51" t="s">
        <v>232</v>
      </c>
      <c r="C22" s="51"/>
      <c r="D22" s="51" t="s">
        <v>160</v>
      </c>
      <c r="E22" s="50">
        <f>E23+E30+E31</f>
        <v>4838.347</v>
      </c>
    </row>
    <row r="23" spans="1:5" ht="30.75">
      <c r="A23" s="52" t="s">
        <v>164</v>
      </c>
      <c r="B23" s="49" t="s">
        <v>233</v>
      </c>
      <c r="C23" s="49" t="s">
        <v>223</v>
      </c>
      <c r="D23" s="49" t="s">
        <v>165</v>
      </c>
      <c r="E23" s="53">
        <f>E24</f>
        <v>3902.911</v>
      </c>
    </row>
    <row r="24" spans="1:5" ht="15">
      <c r="A24" s="48" t="s">
        <v>234</v>
      </c>
      <c r="B24" s="51" t="s">
        <v>233</v>
      </c>
      <c r="C24" s="51" t="s">
        <v>225</v>
      </c>
      <c r="D24" s="51"/>
      <c r="E24" s="50">
        <f>E25+E26</f>
        <v>3902.911</v>
      </c>
    </row>
    <row r="25" spans="1:5" ht="15">
      <c r="A25" s="64" t="s">
        <v>226</v>
      </c>
      <c r="B25" s="49" t="s">
        <v>233</v>
      </c>
      <c r="C25" s="49" t="s">
        <v>227</v>
      </c>
      <c r="D25" s="49"/>
      <c r="E25" s="53">
        <v>2997.627</v>
      </c>
    </row>
    <row r="26" spans="1:5" ht="15">
      <c r="A26" s="64" t="s">
        <v>228</v>
      </c>
      <c r="B26" s="49" t="s">
        <v>233</v>
      </c>
      <c r="C26" s="49" t="s">
        <v>229</v>
      </c>
      <c r="D26" s="49"/>
      <c r="E26" s="53">
        <v>905.284</v>
      </c>
    </row>
    <row r="27" spans="1:5" ht="31.5" customHeight="1">
      <c r="A27" s="65" t="s">
        <v>235</v>
      </c>
      <c r="B27" s="51" t="s">
        <v>236</v>
      </c>
      <c r="C27" s="51"/>
      <c r="D27" s="51"/>
      <c r="E27" s="50"/>
    </row>
    <row r="28" spans="1:5" ht="15">
      <c r="A28" s="65" t="s">
        <v>237</v>
      </c>
      <c r="B28" s="51" t="s">
        <v>236</v>
      </c>
      <c r="C28" s="51" t="s">
        <v>238</v>
      </c>
      <c r="D28" s="51"/>
      <c r="E28" s="50">
        <f>E29</f>
        <v>898.428</v>
      </c>
    </row>
    <row r="29" spans="1:5" ht="19.5" customHeight="1">
      <c r="A29" s="65" t="s">
        <v>239</v>
      </c>
      <c r="B29" s="51" t="s">
        <v>236</v>
      </c>
      <c r="C29" s="51" t="s">
        <v>240</v>
      </c>
      <c r="D29" s="51"/>
      <c r="E29" s="50">
        <f>E30</f>
        <v>898.428</v>
      </c>
    </row>
    <row r="30" spans="1:5" ht="15">
      <c r="A30" s="66" t="s">
        <v>241</v>
      </c>
      <c r="B30" s="49" t="s">
        <v>236</v>
      </c>
      <c r="C30" s="49" t="s">
        <v>242</v>
      </c>
      <c r="D30" s="49"/>
      <c r="E30" s="53">
        <v>898.428</v>
      </c>
    </row>
    <row r="31" spans="1:5" ht="15">
      <c r="A31" s="65" t="s">
        <v>243</v>
      </c>
      <c r="B31" s="51" t="s">
        <v>236</v>
      </c>
      <c r="C31" s="51" t="s">
        <v>244</v>
      </c>
      <c r="D31" s="51"/>
      <c r="E31" s="50">
        <f>E32+E33+E34</f>
        <v>37.007999999999996</v>
      </c>
    </row>
    <row r="32" spans="1:5" ht="33.75" customHeight="1">
      <c r="A32" s="66" t="s">
        <v>245</v>
      </c>
      <c r="B32" s="49" t="s">
        <v>236</v>
      </c>
      <c r="C32" s="49" t="s">
        <v>246</v>
      </c>
      <c r="D32" s="49"/>
      <c r="E32" s="53">
        <v>0.008</v>
      </c>
    </row>
    <row r="33" spans="1:5" ht="21" customHeight="1">
      <c r="A33" s="66" t="s">
        <v>247</v>
      </c>
      <c r="B33" s="49" t="s">
        <v>236</v>
      </c>
      <c r="C33" s="49" t="s">
        <v>248</v>
      </c>
      <c r="D33" s="49"/>
      <c r="E33" s="53">
        <v>10</v>
      </c>
    </row>
    <row r="34" spans="1:5" ht="24.75" customHeight="1">
      <c r="A34" s="66" t="s">
        <v>345</v>
      </c>
      <c r="B34" s="49" t="s">
        <v>236</v>
      </c>
      <c r="C34" s="49" t="s">
        <v>250</v>
      </c>
      <c r="D34" s="49"/>
      <c r="E34" s="53">
        <v>27</v>
      </c>
    </row>
    <row r="35" spans="1:5" ht="27" customHeight="1" hidden="1">
      <c r="A35" s="48" t="s">
        <v>251</v>
      </c>
      <c r="B35" s="51" t="s">
        <v>252</v>
      </c>
      <c r="C35" s="51" t="s">
        <v>160</v>
      </c>
      <c r="D35" s="51" t="s">
        <v>167</v>
      </c>
      <c r="E35" s="50">
        <f>E36</f>
        <v>5</v>
      </c>
    </row>
    <row r="36" spans="1:5" ht="32.25" customHeight="1" hidden="1">
      <c r="A36" s="48" t="s">
        <v>253</v>
      </c>
      <c r="B36" s="51" t="s">
        <v>254</v>
      </c>
      <c r="C36" s="51" t="s">
        <v>244</v>
      </c>
      <c r="D36" s="51"/>
      <c r="E36" s="50">
        <v>5</v>
      </c>
    </row>
    <row r="37" spans="1:5" ht="14.25" customHeight="1">
      <c r="A37" s="52" t="s">
        <v>166</v>
      </c>
      <c r="B37" s="49" t="s">
        <v>254</v>
      </c>
      <c r="C37" s="49" t="s">
        <v>255</v>
      </c>
      <c r="D37" s="49"/>
      <c r="E37" s="53">
        <v>5</v>
      </c>
    </row>
    <row r="38" spans="1:5" ht="15">
      <c r="A38" s="48" t="s">
        <v>196</v>
      </c>
      <c r="B38" s="51"/>
      <c r="C38" s="51"/>
      <c r="D38" s="51"/>
      <c r="E38" s="50"/>
    </row>
    <row r="39" spans="1:5" ht="15">
      <c r="A39" s="48" t="s">
        <v>198</v>
      </c>
      <c r="B39" s="51" t="s">
        <v>256</v>
      </c>
      <c r="C39" s="51" t="s">
        <v>257</v>
      </c>
      <c r="D39" s="51" t="s">
        <v>199</v>
      </c>
      <c r="E39" s="50">
        <f>E40</f>
        <v>135</v>
      </c>
    </row>
    <row r="40" spans="1:5" ht="30.75">
      <c r="A40" s="56" t="s">
        <v>258</v>
      </c>
      <c r="B40" s="57" t="s">
        <v>259</v>
      </c>
      <c r="C40" s="57" t="s">
        <v>260</v>
      </c>
      <c r="D40" s="57"/>
      <c r="E40" s="58">
        <f>E41</f>
        <v>135</v>
      </c>
    </row>
    <row r="41" spans="1:5" ht="46.5">
      <c r="A41" s="52" t="s">
        <v>261</v>
      </c>
      <c r="B41" s="67" t="s">
        <v>259</v>
      </c>
      <c r="C41" s="49" t="s">
        <v>262</v>
      </c>
      <c r="D41" s="49" t="s">
        <v>160</v>
      </c>
      <c r="E41" s="53">
        <v>135</v>
      </c>
    </row>
    <row r="42" spans="1:5" ht="31.5" customHeight="1">
      <c r="A42" s="48" t="s">
        <v>157</v>
      </c>
      <c r="B42" s="51" t="s">
        <v>263</v>
      </c>
      <c r="C42" s="51"/>
      <c r="D42" s="51"/>
      <c r="E42" s="50"/>
    </row>
    <row r="43" spans="1:5" ht="26.25" customHeight="1">
      <c r="A43" s="48" t="s">
        <v>264</v>
      </c>
      <c r="B43" s="51" t="s">
        <v>265</v>
      </c>
      <c r="C43" s="51"/>
      <c r="D43" s="51"/>
      <c r="E43" s="50">
        <f>E44</f>
        <v>498.6</v>
      </c>
    </row>
    <row r="44" spans="1:5" ht="49.5" customHeight="1">
      <c r="A44" s="48" t="s">
        <v>235</v>
      </c>
      <c r="B44" s="51" t="s">
        <v>265</v>
      </c>
      <c r="C44" s="51" t="s">
        <v>223</v>
      </c>
      <c r="D44" s="51"/>
      <c r="E44" s="50">
        <f>E45</f>
        <v>498.6</v>
      </c>
    </row>
    <row r="45" spans="1:5" ht="45.75" customHeight="1">
      <c r="A45" s="48" t="s">
        <v>266</v>
      </c>
      <c r="B45" s="51" t="s">
        <v>265</v>
      </c>
      <c r="C45" s="51" t="s">
        <v>225</v>
      </c>
      <c r="D45" s="51"/>
      <c r="E45" s="50">
        <f>E46</f>
        <v>498.6</v>
      </c>
    </row>
    <row r="46" spans="1:5" ht="19.5" customHeight="1">
      <c r="A46" s="52" t="s">
        <v>267</v>
      </c>
      <c r="B46" s="49" t="s">
        <v>265</v>
      </c>
      <c r="C46" s="49" t="s">
        <v>268</v>
      </c>
      <c r="D46" s="49" t="s">
        <v>269</v>
      </c>
      <c r="E46" s="53">
        <v>498.6</v>
      </c>
    </row>
    <row r="47" spans="1:5" ht="22.5" customHeight="1">
      <c r="A47" s="48" t="s">
        <v>157</v>
      </c>
      <c r="B47" s="59"/>
      <c r="C47" s="59"/>
      <c r="D47" s="59"/>
      <c r="E47" s="50"/>
    </row>
    <row r="48" spans="1:5" ht="28.5" customHeight="1">
      <c r="A48" s="48" t="s">
        <v>168</v>
      </c>
      <c r="B48" s="51" t="s">
        <v>270</v>
      </c>
      <c r="C48" s="51"/>
      <c r="D48" s="51" t="s">
        <v>169</v>
      </c>
      <c r="E48" s="50">
        <f>E49</f>
        <v>0.7</v>
      </c>
    </row>
    <row r="49" spans="1:5" ht="99" customHeight="1">
      <c r="A49" s="68" t="s">
        <v>271</v>
      </c>
      <c r="B49" s="51" t="s">
        <v>272</v>
      </c>
      <c r="C49" s="51"/>
      <c r="D49" s="51"/>
      <c r="E49" s="50">
        <v>0.7</v>
      </c>
    </row>
    <row r="50" spans="1:5" ht="33.75" customHeight="1">
      <c r="A50" s="68" t="s">
        <v>273</v>
      </c>
      <c r="B50" s="51" t="s">
        <v>272</v>
      </c>
      <c r="C50" s="51"/>
      <c r="D50" s="51"/>
      <c r="E50" s="50"/>
    </row>
    <row r="51" spans="1:5" ht="26.25" customHeight="1" hidden="1">
      <c r="A51" s="68" t="s">
        <v>274</v>
      </c>
      <c r="B51" s="51" t="s">
        <v>272</v>
      </c>
      <c r="C51" s="51" t="s">
        <v>238</v>
      </c>
      <c r="D51" s="51"/>
      <c r="E51" s="50"/>
    </row>
    <row r="52" spans="1:5" ht="26.25" customHeight="1" hidden="1">
      <c r="A52" s="68" t="s">
        <v>275</v>
      </c>
      <c r="B52" s="51" t="s">
        <v>272</v>
      </c>
      <c r="C52" s="51" t="s">
        <v>240</v>
      </c>
      <c r="D52" s="51"/>
      <c r="E52" s="50"/>
    </row>
    <row r="53" spans="1:5" ht="26.25" customHeight="1" hidden="1">
      <c r="A53" s="69" t="s">
        <v>276</v>
      </c>
      <c r="B53" s="49" t="s">
        <v>272</v>
      </c>
      <c r="C53" s="49" t="s">
        <v>242</v>
      </c>
      <c r="D53" s="51"/>
      <c r="E53" s="50"/>
    </row>
    <row r="54" spans="1:5" ht="22.5" customHeight="1">
      <c r="A54" s="48" t="s">
        <v>170</v>
      </c>
      <c r="B54" s="51"/>
      <c r="C54" s="51" t="s">
        <v>160</v>
      </c>
      <c r="D54" s="51" t="s">
        <v>160</v>
      </c>
      <c r="E54" s="50"/>
    </row>
    <row r="55" spans="1:5" ht="28.5" customHeight="1">
      <c r="A55" s="48" t="s">
        <v>172</v>
      </c>
      <c r="B55" s="51" t="s">
        <v>277</v>
      </c>
      <c r="C55" s="51"/>
      <c r="D55" s="51" t="s">
        <v>173</v>
      </c>
      <c r="E55" s="50">
        <f>E56+E61</f>
        <v>125.60000000000001</v>
      </c>
    </row>
    <row r="56" spans="1:5" ht="15.75" customHeight="1">
      <c r="A56" s="48" t="s">
        <v>278</v>
      </c>
      <c r="B56" s="51" t="s">
        <v>279</v>
      </c>
      <c r="C56" s="51" t="s">
        <v>223</v>
      </c>
      <c r="D56" s="51"/>
      <c r="E56" s="50">
        <f>E57</f>
        <v>121.30000000000001</v>
      </c>
    </row>
    <row r="57" spans="1:5" ht="13.5" customHeight="1">
      <c r="A57" s="48" t="s">
        <v>280</v>
      </c>
      <c r="B57" s="51" t="s">
        <v>279</v>
      </c>
      <c r="C57" s="51" t="s">
        <v>225</v>
      </c>
      <c r="D57" s="51"/>
      <c r="E57" s="50">
        <f>E58+E59</f>
        <v>121.30000000000001</v>
      </c>
    </row>
    <row r="58" spans="1:5" ht="14.25" customHeight="1">
      <c r="A58" s="52" t="s">
        <v>281</v>
      </c>
      <c r="B58" s="49" t="s">
        <v>279</v>
      </c>
      <c r="C58" s="49" t="s">
        <v>227</v>
      </c>
      <c r="D58" s="49"/>
      <c r="E58" s="53">
        <v>93.2</v>
      </c>
    </row>
    <row r="59" spans="1:5" ht="24" customHeight="1">
      <c r="A59" s="52" t="s">
        <v>282</v>
      </c>
      <c r="B59" s="49" t="s">
        <v>279</v>
      </c>
      <c r="C59" s="49" t="s">
        <v>229</v>
      </c>
      <c r="D59" s="49"/>
      <c r="E59" s="53">
        <v>28.1</v>
      </c>
    </row>
    <row r="60" spans="1:5" ht="34.5" customHeight="1">
      <c r="A60" s="48" t="s">
        <v>283</v>
      </c>
      <c r="B60" s="51" t="s">
        <v>279</v>
      </c>
      <c r="C60" s="51"/>
      <c r="D60" s="51"/>
      <c r="E60" s="50"/>
    </row>
    <row r="61" spans="1:5" ht="17.25" customHeight="1">
      <c r="A61" s="48" t="s">
        <v>274</v>
      </c>
      <c r="B61" s="51" t="s">
        <v>279</v>
      </c>
      <c r="C61" s="51" t="s">
        <v>238</v>
      </c>
      <c r="D61" s="51"/>
      <c r="E61" s="50">
        <f>E62</f>
        <v>4.3</v>
      </c>
    </row>
    <row r="62" spans="1:5" ht="17.25" customHeight="1">
      <c r="A62" s="48" t="s">
        <v>275</v>
      </c>
      <c r="B62" s="51" t="s">
        <v>279</v>
      </c>
      <c r="C62" s="51" t="s">
        <v>240</v>
      </c>
      <c r="D62" s="51"/>
      <c r="E62" s="50">
        <f>E63</f>
        <v>4.3</v>
      </c>
    </row>
    <row r="63" spans="1:5" ht="18" customHeight="1">
      <c r="A63" s="52" t="s">
        <v>276</v>
      </c>
      <c r="B63" s="49" t="s">
        <v>279</v>
      </c>
      <c r="C63" s="49" t="s">
        <v>242</v>
      </c>
      <c r="D63" s="49"/>
      <c r="E63" s="53">
        <v>4.3</v>
      </c>
    </row>
    <row r="64" spans="1:5" ht="18" customHeight="1">
      <c r="A64" s="48" t="s">
        <v>205</v>
      </c>
      <c r="B64" s="51"/>
      <c r="C64" s="51"/>
      <c r="D64" s="51"/>
      <c r="E64" s="50"/>
    </row>
    <row r="65" spans="1:5" ht="31.5" customHeight="1">
      <c r="A65" s="48" t="s">
        <v>207</v>
      </c>
      <c r="B65" s="51" t="s">
        <v>284</v>
      </c>
      <c r="C65" s="51" t="s">
        <v>285</v>
      </c>
      <c r="D65" s="51" t="s">
        <v>208</v>
      </c>
      <c r="E65" s="50">
        <f>E66</f>
        <v>399.9</v>
      </c>
    </row>
    <row r="66" spans="1:5" ht="17.25" customHeight="1">
      <c r="A66" s="48" t="s">
        <v>286</v>
      </c>
      <c r="B66" s="51" t="s">
        <v>287</v>
      </c>
      <c r="C66" s="51" t="s">
        <v>288</v>
      </c>
      <c r="D66" s="51"/>
      <c r="E66" s="50">
        <f>E67</f>
        <v>399.9</v>
      </c>
    </row>
    <row r="67" spans="1:5" ht="17.25" customHeight="1">
      <c r="A67" s="52" t="s">
        <v>112</v>
      </c>
      <c r="B67" s="49" t="s">
        <v>287</v>
      </c>
      <c r="C67" s="49" t="s">
        <v>288</v>
      </c>
      <c r="D67" s="49"/>
      <c r="E67" s="53">
        <v>399.9</v>
      </c>
    </row>
    <row r="68" spans="1:5" ht="17.25" customHeight="1">
      <c r="A68" s="52"/>
      <c r="B68" s="49"/>
      <c r="C68" s="49"/>
      <c r="D68" s="49"/>
      <c r="E68" s="53"/>
    </row>
    <row r="69" spans="1:5" ht="17.25" customHeight="1">
      <c r="A69" s="48" t="s">
        <v>174</v>
      </c>
      <c r="B69" s="49"/>
      <c r="C69" s="49"/>
      <c r="D69" s="49"/>
      <c r="E69" s="53"/>
    </row>
    <row r="70" spans="1:5" ht="21" customHeight="1">
      <c r="A70" s="48" t="s">
        <v>289</v>
      </c>
      <c r="B70" s="51" t="s">
        <v>290</v>
      </c>
      <c r="C70" s="51"/>
      <c r="D70" s="51" t="s">
        <v>179</v>
      </c>
      <c r="E70" s="50">
        <f>E71</f>
        <v>2238.6</v>
      </c>
    </row>
    <row r="71" spans="1:5" ht="31.5" customHeight="1">
      <c r="A71" s="48" t="s">
        <v>274</v>
      </c>
      <c r="B71" s="51" t="s">
        <v>291</v>
      </c>
      <c r="C71" s="51" t="s">
        <v>238</v>
      </c>
      <c r="D71" s="51"/>
      <c r="E71" s="50">
        <f>E72</f>
        <v>2238.6</v>
      </c>
    </row>
    <row r="72" spans="1:5" ht="32.25" customHeight="1">
      <c r="A72" s="48" t="s">
        <v>275</v>
      </c>
      <c r="B72" s="51" t="s">
        <v>291</v>
      </c>
      <c r="C72" s="51" t="s">
        <v>240</v>
      </c>
      <c r="D72" s="51"/>
      <c r="E72" s="50">
        <f>E73</f>
        <v>2238.6</v>
      </c>
    </row>
    <row r="73" spans="1:5" ht="30" customHeight="1">
      <c r="A73" s="52" t="s">
        <v>292</v>
      </c>
      <c r="B73" s="49" t="s">
        <v>291</v>
      </c>
      <c r="C73" s="49" t="s">
        <v>242</v>
      </c>
      <c r="D73" s="49"/>
      <c r="E73" s="53">
        <f>1048.1+1190.5</f>
        <v>2238.6</v>
      </c>
    </row>
    <row r="74" spans="1:5" ht="27.75" customHeight="1">
      <c r="A74" s="48" t="s">
        <v>180</v>
      </c>
      <c r="B74" s="51" t="s">
        <v>293</v>
      </c>
      <c r="C74" s="51"/>
      <c r="D74" s="51" t="s">
        <v>181</v>
      </c>
      <c r="E74" s="50">
        <f>E75</f>
        <v>4</v>
      </c>
    </row>
    <row r="75" spans="1:5" ht="17.25" customHeight="1">
      <c r="A75" s="48" t="s">
        <v>294</v>
      </c>
      <c r="B75" s="51" t="s">
        <v>295</v>
      </c>
      <c r="C75" s="51"/>
      <c r="D75" s="51"/>
      <c r="E75" s="50">
        <f>E76</f>
        <v>4</v>
      </c>
    </row>
    <row r="76" spans="1:5" ht="17.25" customHeight="1">
      <c r="A76" s="48" t="s">
        <v>274</v>
      </c>
      <c r="B76" s="51" t="s">
        <v>295</v>
      </c>
      <c r="C76" s="51" t="s">
        <v>238</v>
      </c>
      <c r="D76" s="51"/>
      <c r="E76" s="50">
        <f>E77</f>
        <v>4</v>
      </c>
    </row>
    <row r="77" spans="1:5" ht="17.25" customHeight="1">
      <c r="A77" s="48" t="s">
        <v>275</v>
      </c>
      <c r="B77" s="51" t="s">
        <v>295</v>
      </c>
      <c r="C77" s="51" t="s">
        <v>240</v>
      </c>
      <c r="D77" s="51"/>
      <c r="E77" s="50">
        <f>E78</f>
        <v>4</v>
      </c>
    </row>
    <row r="78" spans="1:5" ht="17.25" customHeight="1">
      <c r="A78" s="52" t="s">
        <v>296</v>
      </c>
      <c r="B78" s="49" t="s">
        <v>295</v>
      </c>
      <c r="C78" s="49" t="s">
        <v>242</v>
      </c>
      <c r="D78" s="49"/>
      <c r="E78" s="53">
        <v>4</v>
      </c>
    </row>
    <row r="79" spans="1:5" ht="17.25" customHeight="1">
      <c r="A79" s="48" t="s">
        <v>182</v>
      </c>
      <c r="B79" s="51"/>
      <c r="C79" s="51"/>
      <c r="D79" s="51"/>
      <c r="E79" s="50">
        <f>E80+E85</f>
        <v>1201.2930000000001</v>
      </c>
    </row>
    <row r="80" spans="1:5" ht="17.25" customHeight="1">
      <c r="A80" s="48" t="s">
        <v>184</v>
      </c>
      <c r="B80" s="51" t="s">
        <v>297</v>
      </c>
      <c r="C80" s="51"/>
      <c r="D80" s="51" t="s">
        <v>185</v>
      </c>
      <c r="E80" s="50">
        <f>E81+E84</f>
        <v>807.193</v>
      </c>
    </row>
    <row r="81" spans="1:5" ht="15">
      <c r="A81" s="48" t="s">
        <v>274</v>
      </c>
      <c r="B81" s="51" t="s">
        <v>298</v>
      </c>
      <c r="C81" s="51" t="s">
        <v>238</v>
      </c>
      <c r="D81" s="51" t="s">
        <v>160</v>
      </c>
      <c r="E81" s="50">
        <f>E82</f>
        <v>600.593</v>
      </c>
    </row>
    <row r="82" spans="1:5" ht="30.75">
      <c r="A82" s="48" t="s">
        <v>275</v>
      </c>
      <c r="B82" s="51" t="s">
        <v>298</v>
      </c>
      <c r="C82" s="51" t="s">
        <v>240</v>
      </c>
      <c r="D82" s="51"/>
      <c r="E82" s="50">
        <f>E83</f>
        <v>600.593</v>
      </c>
    </row>
    <row r="83" spans="1:5" ht="15">
      <c r="A83" s="52" t="s">
        <v>296</v>
      </c>
      <c r="B83" s="49" t="s">
        <v>298</v>
      </c>
      <c r="C83" s="49" t="s">
        <v>242</v>
      </c>
      <c r="D83" s="49"/>
      <c r="E83" s="53">
        <v>600.593</v>
      </c>
    </row>
    <row r="84" spans="1:5" ht="15">
      <c r="A84" s="52" t="s">
        <v>299</v>
      </c>
      <c r="B84" s="49" t="s">
        <v>300</v>
      </c>
      <c r="C84" s="49" t="s">
        <v>242</v>
      </c>
      <c r="D84" s="49"/>
      <c r="E84" s="53">
        <f>306-99.4</f>
        <v>206.6</v>
      </c>
    </row>
    <row r="85" spans="1:5" ht="15">
      <c r="A85" s="48" t="s">
        <v>186</v>
      </c>
      <c r="B85" s="51" t="s">
        <v>301</v>
      </c>
      <c r="C85" s="51"/>
      <c r="D85" s="51" t="s">
        <v>187</v>
      </c>
      <c r="E85" s="50">
        <f>E86+E89</f>
        <v>394.1</v>
      </c>
    </row>
    <row r="86" spans="1:5" ht="15">
      <c r="A86" s="48" t="s">
        <v>274</v>
      </c>
      <c r="B86" s="51" t="s">
        <v>302</v>
      </c>
      <c r="C86" s="51" t="s">
        <v>238</v>
      </c>
      <c r="D86" s="51"/>
      <c r="E86" s="50">
        <f>E87</f>
        <v>63.6</v>
      </c>
    </row>
    <row r="87" spans="1:5" ht="30.75">
      <c r="A87" s="48" t="s">
        <v>275</v>
      </c>
      <c r="B87" s="51" t="s">
        <v>302</v>
      </c>
      <c r="C87" s="51" t="s">
        <v>240</v>
      </c>
      <c r="D87" s="51"/>
      <c r="E87" s="50">
        <f>E88</f>
        <v>63.6</v>
      </c>
    </row>
    <row r="88" spans="1:5" ht="15">
      <c r="A88" s="52" t="s">
        <v>296</v>
      </c>
      <c r="B88" s="49" t="s">
        <v>302</v>
      </c>
      <c r="C88" s="49" t="s">
        <v>242</v>
      </c>
      <c r="D88" s="49"/>
      <c r="E88" s="53">
        <v>63.6</v>
      </c>
    </row>
    <row r="89" spans="1:5" ht="15">
      <c r="A89" s="52" t="s">
        <v>299</v>
      </c>
      <c r="B89" s="49" t="s">
        <v>303</v>
      </c>
      <c r="C89" s="49" t="s">
        <v>242</v>
      </c>
      <c r="D89" s="49"/>
      <c r="E89" s="53">
        <f>306+24.5</f>
        <v>330.5</v>
      </c>
    </row>
    <row r="90" spans="1:5" ht="15">
      <c r="A90" s="48" t="s">
        <v>190</v>
      </c>
      <c r="B90" s="51" t="s">
        <v>304</v>
      </c>
      <c r="C90" s="51" t="s">
        <v>242</v>
      </c>
      <c r="D90" s="51"/>
      <c r="E90" s="50">
        <f>E91</f>
        <v>2113.9</v>
      </c>
    </row>
    <row r="91" spans="1:5" ht="15">
      <c r="A91" s="52" t="s">
        <v>190</v>
      </c>
      <c r="B91" s="49" t="s">
        <v>304</v>
      </c>
      <c r="C91" s="49" t="s">
        <v>242</v>
      </c>
      <c r="D91" s="49"/>
      <c r="E91" s="53">
        <v>2113.9</v>
      </c>
    </row>
    <row r="92" spans="1:5" ht="15">
      <c r="A92" s="48" t="s">
        <v>305</v>
      </c>
      <c r="B92" s="51"/>
      <c r="C92" s="51"/>
      <c r="D92" s="51"/>
      <c r="E92" s="50"/>
    </row>
    <row r="93" spans="1:5" ht="15">
      <c r="A93" s="48" t="s">
        <v>194</v>
      </c>
      <c r="B93" s="51" t="s">
        <v>306</v>
      </c>
      <c r="C93" s="51" t="s">
        <v>160</v>
      </c>
      <c r="D93" s="51" t="s">
        <v>195</v>
      </c>
      <c r="E93" s="50">
        <f>E94</f>
        <v>4347.3369999999995</v>
      </c>
    </row>
    <row r="94" spans="1:5" ht="15">
      <c r="A94" s="48" t="s">
        <v>307</v>
      </c>
      <c r="B94" s="51"/>
      <c r="C94" s="51"/>
      <c r="D94" s="51"/>
      <c r="E94" s="50">
        <f>E95+E99</f>
        <v>4347.3369999999995</v>
      </c>
    </row>
    <row r="95" spans="1:5" ht="30.75">
      <c r="A95" s="48" t="s">
        <v>308</v>
      </c>
      <c r="B95" s="51" t="s">
        <v>309</v>
      </c>
      <c r="C95" s="51" t="s">
        <v>310</v>
      </c>
      <c r="D95" s="51"/>
      <c r="E95" s="50">
        <f>E96+E97</f>
        <v>3178.054</v>
      </c>
    </row>
    <row r="96" spans="1:5" ht="30.75">
      <c r="A96" s="52" t="s">
        <v>311</v>
      </c>
      <c r="B96" s="49" t="s">
        <v>309</v>
      </c>
      <c r="C96" s="49" t="s">
        <v>312</v>
      </c>
      <c r="D96" s="49"/>
      <c r="E96" s="53">
        <v>2971.454</v>
      </c>
    </row>
    <row r="97" spans="1:5" ht="15">
      <c r="A97" s="52" t="s">
        <v>299</v>
      </c>
      <c r="B97" s="49" t="s">
        <v>313</v>
      </c>
      <c r="C97" s="49" t="s">
        <v>314</v>
      </c>
      <c r="D97" s="49"/>
      <c r="E97" s="53">
        <f>128.8+2.6+75.2</f>
        <v>206.60000000000002</v>
      </c>
    </row>
    <row r="98" spans="1:5" ht="15">
      <c r="A98" s="48" t="s">
        <v>307</v>
      </c>
      <c r="B98" s="51"/>
      <c r="C98" s="51"/>
      <c r="D98" s="51"/>
      <c r="E98" s="50"/>
    </row>
    <row r="99" spans="1:5" ht="30.75">
      <c r="A99" s="48" t="s">
        <v>308</v>
      </c>
      <c r="B99" s="51" t="s">
        <v>315</v>
      </c>
      <c r="C99" s="51" t="s">
        <v>310</v>
      </c>
      <c r="D99" s="51"/>
      <c r="E99" s="50">
        <f>E100</f>
        <v>1169.283</v>
      </c>
    </row>
    <row r="100" spans="1:5" ht="30.75">
      <c r="A100" s="52" t="s">
        <v>311</v>
      </c>
      <c r="B100" s="49" t="s">
        <v>315</v>
      </c>
      <c r="C100" s="49" t="s">
        <v>312</v>
      </c>
      <c r="D100" s="49"/>
      <c r="E100" s="53">
        <v>1169.283</v>
      </c>
    </row>
    <row r="101" spans="1:5" ht="15">
      <c r="A101" s="48" t="s">
        <v>316</v>
      </c>
      <c r="B101" s="51"/>
      <c r="C101" s="51" t="s">
        <v>160</v>
      </c>
      <c r="D101" s="51" t="s">
        <v>160</v>
      </c>
      <c r="E101" s="50"/>
    </row>
    <row r="102" spans="1:5" ht="15">
      <c r="A102" s="48" t="s">
        <v>317</v>
      </c>
      <c r="B102" s="51" t="s">
        <v>318</v>
      </c>
      <c r="C102" s="51" t="s">
        <v>160</v>
      </c>
      <c r="D102" s="51" t="s">
        <v>201</v>
      </c>
      <c r="E102" s="50">
        <f>E103</f>
        <v>200</v>
      </c>
    </row>
    <row r="103" spans="1:5" ht="15">
      <c r="A103" s="48" t="s">
        <v>274</v>
      </c>
      <c r="B103" s="51" t="s">
        <v>319</v>
      </c>
      <c r="C103" s="51" t="s">
        <v>238</v>
      </c>
      <c r="D103" s="51"/>
      <c r="E103" s="50">
        <f>E104</f>
        <v>200</v>
      </c>
    </row>
    <row r="104" spans="1:5" ht="30.75">
      <c r="A104" s="48" t="s">
        <v>275</v>
      </c>
      <c r="B104" s="51" t="s">
        <v>319</v>
      </c>
      <c r="C104" s="51" t="s">
        <v>240</v>
      </c>
      <c r="D104" s="51"/>
      <c r="E104" s="50">
        <f>E105</f>
        <v>200</v>
      </c>
    </row>
    <row r="105" spans="1:5" ht="15">
      <c r="A105" s="52" t="s">
        <v>296</v>
      </c>
      <c r="B105" s="49" t="s">
        <v>319</v>
      </c>
      <c r="C105" s="49" t="s">
        <v>242</v>
      </c>
      <c r="D105" s="49"/>
      <c r="E105" s="53">
        <v>200</v>
      </c>
    </row>
    <row r="106" spans="1:5" ht="15">
      <c r="A106" s="48" t="s">
        <v>157</v>
      </c>
      <c r="B106" s="49"/>
      <c r="C106" s="49"/>
      <c r="D106" s="49"/>
      <c r="E106" s="53"/>
    </row>
    <row r="107" spans="1:5" ht="15">
      <c r="A107" s="48" t="s">
        <v>168</v>
      </c>
      <c r="B107" s="51" t="s">
        <v>320</v>
      </c>
      <c r="C107" s="51"/>
      <c r="D107" s="51" t="s">
        <v>169</v>
      </c>
      <c r="E107" s="47">
        <f>E109+E113</f>
        <v>10</v>
      </c>
    </row>
    <row r="108" spans="1:5" ht="30.75">
      <c r="A108" s="48" t="s">
        <v>321</v>
      </c>
      <c r="B108" s="51"/>
      <c r="C108" s="51"/>
      <c r="D108" s="51"/>
      <c r="E108" s="47"/>
    </row>
    <row r="109" spans="1:5" ht="15">
      <c r="A109" s="48" t="s">
        <v>274</v>
      </c>
      <c r="B109" s="51" t="s">
        <v>322</v>
      </c>
      <c r="C109" s="51" t="s">
        <v>238</v>
      </c>
      <c r="D109" s="51"/>
      <c r="E109" s="47">
        <f>E110</f>
        <v>4</v>
      </c>
    </row>
    <row r="110" spans="1:5" ht="30.75">
      <c r="A110" s="48" t="s">
        <v>275</v>
      </c>
      <c r="B110" s="51" t="s">
        <v>322</v>
      </c>
      <c r="C110" s="51" t="s">
        <v>240</v>
      </c>
      <c r="D110" s="51"/>
      <c r="E110" s="47">
        <f>E111</f>
        <v>4</v>
      </c>
    </row>
    <row r="111" spans="1:5" ht="15">
      <c r="A111" s="52" t="s">
        <v>276</v>
      </c>
      <c r="B111" s="49" t="s">
        <v>322</v>
      </c>
      <c r="C111" s="49" t="s">
        <v>242</v>
      </c>
      <c r="D111" s="70"/>
      <c r="E111" s="71">
        <v>4</v>
      </c>
    </row>
    <row r="112" spans="1:5" ht="46.5">
      <c r="A112" s="48" t="s">
        <v>323</v>
      </c>
      <c r="B112" s="51"/>
      <c r="C112" s="51"/>
      <c r="D112" s="51"/>
      <c r="E112" s="47"/>
    </row>
    <row r="113" spans="1:5" ht="15">
      <c r="A113" s="48" t="s">
        <v>274</v>
      </c>
      <c r="B113" s="51" t="s">
        <v>324</v>
      </c>
      <c r="C113" s="51" t="s">
        <v>238</v>
      </c>
      <c r="D113" s="51"/>
      <c r="E113" s="47">
        <f>E114</f>
        <v>6</v>
      </c>
    </row>
    <row r="114" spans="1:5" ht="30.75">
      <c r="A114" s="48" t="s">
        <v>275</v>
      </c>
      <c r="B114" s="51" t="s">
        <v>324</v>
      </c>
      <c r="C114" s="51" t="s">
        <v>240</v>
      </c>
      <c r="D114" s="51"/>
      <c r="E114" s="47">
        <f>E115</f>
        <v>6</v>
      </c>
    </row>
    <row r="115" spans="1:5" ht="15">
      <c r="A115" s="52" t="s">
        <v>276</v>
      </c>
      <c r="B115" s="51" t="s">
        <v>324</v>
      </c>
      <c r="C115" s="49" t="s">
        <v>242</v>
      </c>
      <c r="D115" s="70"/>
      <c r="E115" s="71">
        <v>6</v>
      </c>
    </row>
    <row r="116" spans="1:5" ht="15">
      <c r="A116" s="48" t="s">
        <v>202</v>
      </c>
      <c r="B116" s="51" t="s">
        <v>325</v>
      </c>
      <c r="C116" s="51" t="s">
        <v>326</v>
      </c>
      <c r="D116" s="51"/>
      <c r="E116" s="47">
        <f>E117</f>
        <v>1</v>
      </c>
    </row>
    <row r="117" spans="1:5" ht="15">
      <c r="A117" s="52" t="s">
        <v>276</v>
      </c>
      <c r="B117" s="51" t="s">
        <v>325</v>
      </c>
      <c r="C117" s="49" t="s">
        <v>327</v>
      </c>
      <c r="D117" s="70"/>
      <c r="E117" s="71">
        <v>1</v>
      </c>
    </row>
  </sheetData>
  <sheetProtection/>
  <mergeCells count="8">
    <mergeCell ref="A7:E7"/>
    <mergeCell ref="A8:E8"/>
    <mergeCell ref="A9:E9"/>
    <mergeCell ref="A1:D1"/>
    <mergeCell ref="A2:D2"/>
    <mergeCell ref="A3:D3"/>
    <mergeCell ref="A4:C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80" zoomScaleNormal="80" zoomScalePageLayoutView="0" workbookViewId="0" topLeftCell="A1">
      <selection activeCell="K49" sqref="K49"/>
    </sheetView>
  </sheetViews>
  <sheetFormatPr defaultColWidth="9.00390625" defaultRowHeight="12.75"/>
  <cols>
    <col min="1" max="1" width="73.50390625" style="8" customWidth="1"/>
    <col min="2" max="2" width="11.625" style="8" customWidth="1"/>
    <col min="3" max="3" width="8.875" style="8" customWidth="1"/>
    <col min="4" max="4" width="15.625" style="8" customWidth="1"/>
    <col min="5" max="5" width="9.125" style="8" customWidth="1"/>
    <col min="6" max="6" width="13.50390625" style="8" customWidth="1"/>
    <col min="7" max="7" width="21.50390625" style="8" customWidth="1"/>
    <col min="8" max="13" width="10.375" style="8" customWidth="1"/>
    <col min="14" max="16384" width="8.875" style="8" customWidth="1"/>
  </cols>
  <sheetData>
    <row r="1" spans="1:7" ht="15">
      <c r="A1" s="41" t="s">
        <v>328</v>
      </c>
      <c r="B1" s="41"/>
      <c r="C1" s="72"/>
      <c r="D1" s="72"/>
      <c r="E1"/>
      <c r="F1" s="61"/>
      <c r="G1"/>
    </row>
    <row r="2" spans="1:7" ht="15">
      <c r="A2" s="41" t="s">
        <v>329</v>
      </c>
      <c r="B2" s="41"/>
      <c r="C2" s="72"/>
      <c r="D2" s="72"/>
      <c r="E2"/>
      <c r="F2" s="61"/>
      <c r="G2"/>
    </row>
    <row r="3" spans="1:7" ht="15">
      <c r="A3" s="41" t="s">
        <v>330</v>
      </c>
      <c r="B3" s="41"/>
      <c r="C3" s="72"/>
      <c r="D3" s="72"/>
      <c r="E3"/>
      <c r="F3" s="61"/>
      <c r="G3"/>
    </row>
    <row r="4" spans="1:7" ht="15">
      <c r="A4" s="88" t="s">
        <v>342</v>
      </c>
      <c r="B4" s="88"/>
      <c r="C4" s="88"/>
      <c r="D4" s="88"/>
      <c r="E4" s="88"/>
      <c r="F4" s="88"/>
      <c r="G4" s="88"/>
    </row>
    <row r="5" spans="1:7" ht="15">
      <c r="A5" s="83" t="s">
        <v>341</v>
      </c>
      <c r="B5" s="83"/>
      <c r="C5" s="83"/>
      <c r="D5" s="83"/>
      <c r="E5"/>
      <c r="F5" s="61"/>
      <c r="G5"/>
    </row>
    <row r="6" spans="1:7" ht="15">
      <c r="A6" s="86" t="s">
        <v>151</v>
      </c>
      <c r="B6" s="86"/>
      <c r="C6" s="86"/>
      <c r="D6" s="86"/>
      <c r="E6" s="86"/>
      <c r="F6" s="86"/>
      <c r="G6"/>
    </row>
    <row r="7" spans="1:7" ht="15">
      <c r="A7" s="87" t="s">
        <v>214</v>
      </c>
      <c r="B7" s="87"/>
      <c r="C7" s="87"/>
      <c r="D7" s="87"/>
      <c r="E7" s="87"/>
      <c r="F7" s="87"/>
      <c r="G7"/>
    </row>
    <row r="8" spans="1:7" ht="15.75" customHeight="1">
      <c r="A8" s="87" t="s">
        <v>331</v>
      </c>
      <c r="B8" s="87"/>
      <c r="C8" s="87"/>
      <c r="D8" s="87"/>
      <c r="E8" s="87"/>
      <c r="F8" s="87"/>
      <c r="G8"/>
    </row>
    <row r="9" spans="1:7" ht="15.75" customHeight="1">
      <c r="A9" s="87" t="s">
        <v>154</v>
      </c>
      <c r="B9" s="87"/>
      <c r="C9" s="87"/>
      <c r="D9" s="87"/>
      <c r="E9" s="87"/>
      <c r="F9" s="87"/>
      <c r="G9"/>
    </row>
    <row r="10" spans="1:7" ht="20.25" customHeight="1">
      <c r="A10" s="44"/>
      <c r="B10" s="44"/>
      <c r="C10" s="63"/>
      <c r="D10" s="63"/>
      <c r="E10"/>
      <c r="F10" s="45" t="s">
        <v>28</v>
      </c>
      <c r="G10"/>
    </row>
    <row r="11" spans="1:7" ht="15">
      <c r="A11" s="46" t="s">
        <v>23</v>
      </c>
      <c r="B11" s="46" t="s">
        <v>332</v>
      </c>
      <c r="C11" s="46" t="s">
        <v>333</v>
      </c>
      <c r="D11" s="46" t="s">
        <v>216</v>
      </c>
      <c r="E11" s="46" t="s">
        <v>217</v>
      </c>
      <c r="F11" s="47" t="s">
        <v>24</v>
      </c>
      <c r="G11"/>
    </row>
    <row r="12" spans="1:7" ht="15">
      <c r="A12" s="48" t="s">
        <v>334</v>
      </c>
      <c r="B12" s="51" t="s">
        <v>335</v>
      </c>
      <c r="C12" s="59"/>
      <c r="D12" s="59"/>
      <c r="E12" s="59"/>
      <c r="F12" s="50">
        <f>F14+F34+F38+F48+F50+F60+F64+F68+F74+F79+F87+F96+F101+F42+F110+F84</f>
        <v>17241.076999999997</v>
      </c>
      <c r="G12" s="73"/>
    </row>
    <row r="13" spans="1:7" ht="17.25" customHeight="1">
      <c r="A13" s="48" t="s">
        <v>219</v>
      </c>
      <c r="B13" s="51" t="s">
        <v>335</v>
      </c>
      <c r="C13" s="59"/>
      <c r="D13" s="51" t="s">
        <v>220</v>
      </c>
      <c r="E13" s="59"/>
      <c r="F13" s="50"/>
      <c r="G13"/>
    </row>
    <row r="14" spans="1:6" ht="0" customHeight="1" hidden="1">
      <c r="A14" s="48" t="s">
        <v>157</v>
      </c>
      <c r="B14" s="51"/>
      <c r="C14" s="59"/>
      <c r="D14" s="51"/>
      <c r="E14" s="59"/>
      <c r="F14" s="50">
        <f>F15+F20</f>
        <v>5960.124</v>
      </c>
    </row>
    <row r="15" spans="1:6" ht="15.75" customHeight="1" hidden="1">
      <c r="A15" s="48" t="s">
        <v>159</v>
      </c>
      <c r="B15" s="51" t="s">
        <v>335</v>
      </c>
      <c r="C15" s="51" t="s">
        <v>160</v>
      </c>
      <c r="D15" s="51" t="s">
        <v>221</v>
      </c>
      <c r="E15" s="51" t="s">
        <v>160</v>
      </c>
      <c r="F15" s="50">
        <f>F16</f>
        <v>1121.777</v>
      </c>
    </row>
    <row r="16" spans="1:6" ht="31.5" customHeight="1" hidden="1">
      <c r="A16" s="48" t="s">
        <v>161</v>
      </c>
      <c r="B16" s="51" t="s">
        <v>335</v>
      </c>
      <c r="C16" s="51" t="s">
        <v>160</v>
      </c>
      <c r="D16" s="51" t="s">
        <v>222</v>
      </c>
      <c r="E16" s="51" t="s">
        <v>223</v>
      </c>
      <c r="F16" s="50">
        <f>F17+F19</f>
        <v>1121.777</v>
      </c>
    </row>
    <row r="17" spans="1:7" ht="15.75" customHeight="1">
      <c r="A17" s="52" t="s">
        <v>162</v>
      </c>
      <c r="B17" s="51" t="s">
        <v>335</v>
      </c>
      <c r="C17" s="49" t="s">
        <v>163</v>
      </c>
      <c r="D17" s="49" t="s">
        <v>224</v>
      </c>
      <c r="E17" s="49" t="s">
        <v>225</v>
      </c>
      <c r="F17" s="53">
        <f>F18</f>
        <v>861.58</v>
      </c>
      <c r="G17" s="78"/>
    </row>
    <row r="18" spans="1:6" ht="15.75" customHeight="1">
      <c r="A18" s="52" t="s">
        <v>226</v>
      </c>
      <c r="B18" s="51" t="s">
        <v>335</v>
      </c>
      <c r="C18" s="49"/>
      <c r="D18" s="49" t="s">
        <v>224</v>
      </c>
      <c r="E18" s="49" t="s">
        <v>227</v>
      </c>
      <c r="F18" s="53">
        <v>861.58</v>
      </c>
    </row>
    <row r="19" spans="1:6" ht="24" customHeight="1">
      <c r="A19" s="52" t="s">
        <v>228</v>
      </c>
      <c r="B19" s="51" t="s">
        <v>335</v>
      </c>
      <c r="C19" s="49"/>
      <c r="D19" s="49" t="s">
        <v>224</v>
      </c>
      <c r="E19" s="49" t="s">
        <v>229</v>
      </c>
      <c r="F19" s="53">
        <v>260.197</v>
      </c>
    </row>
    <row r="20" spans="1:6" ht="15.75" customHeight="1">
      <c r="A20" s="48" t="s">
        <v>230</v>
      </c>
      <c r="B20" s="51" t="s">
        <v>335</v>
      </c>
      <c r="C20" s="51" t="s">
        <v>160</v>
      </c>
      <c r="D20" s="51" t="s">
        <v>221</v>
      </c>
      <c r="E20" s="51" t="s">
        <v>160</v>
      </c>
      <c r="F20" s="50">
        <f>F21</f>
        <v>4838.347</v>
      </c>
    </row>
    <row r="21" spans="1:6" ht="0" customHeight="1" hidden="1">
      <c r="A21" s="48" t="s">
        <v>231</v>
      </c>
      <c r="B21" s="51" t="s">
        <v>335</v>
      </c>
      <c r="C21" s="51" t="s">
        <v>160</v>
      </c>
      <c r="D21" s="51" t="s">
        <v>232</v>
      </c>
      <c r="E21" s="51"/>
      <c r="F21" s="50">
        <f>F22+F29+F30</f>
        <v>4838.347</v>
      </c>
    </row>
    <row r="22" spans="1:6" ht="30.75">
      <c r="A22" s="52" t="s">
        <v>164</v>
      </c>
      <c r="B22" s="51" t="s">
        <v>335</v>
      </c>
      <c r="C22" s="49" t="s">
        <v>165</v>
      </c>
      <c r="D22" s="49" t="s">
        <v>233</v>
      </c>
      <c r="E22" s="49" t="s">
        <v>223</v>
      </c>
      <c r="F22" s="53">
        <f>F23</f>
        <v>3902.911</v>
      </c>
    </row>
    <row r="23" spans="1:6" ht="15">
      <c r="A23" s="48" t="s">
        <v>234</v>
      </c>
      <c r="B23" s="51" t="s">
        <v>335</v>
      </c>
      <c r="C23" s="51"/>
      <c r="D23" s="51" t="s">
        <v>233</v>
      </c>
      <c r="E23" s="51" t="s">
        <v>225</v>
      </c>
      <c r="F23" s="50">
        <f>F24+F25</f>
        <v>3902.911</v>
      </c>
    </row>
    <row r="24" spans="1:6" ht="15">
      <c r="A24" s="64" t="s">
        <v>226</v>
      </c>
      <c r="B24" s="51" t="s">
        <v>335</v>
      </c>
      <c r="C24" s="49"/>
      <c r="D24" s="49" t="s">
        <v>233</v>
      </c>
      <c r="E24" s="49" t="s">
        <v>227</v>
      </c>
      <c r="F24" s="53">
        <v>2997.627</v>
      </c>
    </row>
    <row r="25" spans="1:6" ht="15">
      <c r="A25" s="66" t="s">
        <v>228</v>
      </c>
      <c r="B25" s="51"/>
      <c r="C25" s="49"/>
      <c r="D25" s="49" t="s">
        <v>233</v>
      </c>
      <c r="E25" s="49" t="s">
        <v>229</v>
      </c>
      <c r="F25" s="53">
        <v>905.284</v>
      </c>
    </row>
    <row r="26" spans="1:6" ht="30.75">
      <c r="A26" s="65" t="s">
        <v>336</v>
      </c>
      <c r="B26" s="51" t="s">
        <v>335</v>
      </c>
      <c r="C26" s="51"/>
      <c r="D26" s="51" t="s">
        <v>236</v>
      </c>
      <c r="E26" s="51"/>
      <c r="F26" s="50"/>
    </row>
    <row r="27" spans="1:6" ht="31.5" customHeight="1">
      <c r="A27" s="65" t="s">
        <v>237</v>
      </c>
      <c r="B27" s="51" t="s">
        <v>335</v>
      </c>
      <c r="C27" s="51"/>
      <c r="D27" s="51" t="s">
        <v>236</v>
      </c>
      <c r="E27" s="51" t="s">
        <v>238</v>
      </c>
      <c r="F27" s="50">
        <f>F28</f>
        <v>898.428</v>
      </c>
    </row>
    <row r="28" spans="1:6" ht="18" customHeight="1">
      <c r="A28" s="65" t="s">
        <v>239</v>
      </c>
      <c r="B28" s="51" t="s">
        <v>335</v>
      </c>
      <c r="C28" s="51"/>
      <c r="D28" s="51" t="s">
        <v>236</v>
      </c>
      <c r="E28" s="51" t="s">
        <v>240</v>
      </c>
      <c r="F28" s="50">
        <f>F29</f>
        <v>898.428</v>
      </c>
    </row>
    <row r="29" spans="1:6" ht="19.5" customHeight="1">
      <c r="A29" s="66" t="s">
        <v>241</v>
      </c>
      <c r="B29" s="51" t="s">
        <v>335</v>
      </c>
      <c r="C29" s="49"/>
      <c r="D29" s="49" t="s">
        <v>236</v>
      </c>
      <c r="E29" s="49" t="s">
        <v>242</v>
      </c>
      <c r="F29" s="53">
        <v>898.428</v>
      </c>
    </row>
    <row r="30" spans="1:6" ht="21.75" customHeight="1">
      <c r="A30" s="65" t="s">
        <v>243</v>
      </c>
      <c r="B30" s="51" t="s">
        <v>335</v>
      </c>
      <c r="C30" s="51"/>
      <c r="D30" s="51" t="s">
        <v>236</v>
      </c>
      <c r="E30" s="51" t="s">
        <v>244</v>
      </c>
      <c r="F30" s="50">
        <f>F31+F32+F33</f>
        <v>37.007999999999996</v>
      </c>
    </row>
    <row r="31" spans="1:6" ht="15.75" customHeight="1">
      <c r="A31" s="66" t="s">
        <v>245</v>
      </c>
      <c r="B31" s="51" t="s">
        <v>335</v>
      </c>
      <c r="C31" s="49"/>
      <c r="D31" s="49" t="s">
        <v>236</v>
      </c>
      <c r="E31" s="49" t="s">
        <v>246</v>
      </c>
      <c r="F31" s="53">
        <v>0.008</v>
      </c>
    </row>
    <row r="32" spans="1:6" ht="12.75" customHeight="1">
      <c r="A32" s="66" t="s">
        <v>247</v>
      </c>
      <c r="B32" s="51" t="s">
        <v>335</v>
      </c>
      <c r="C32" s="49"/>
      <c r="D32" s="49" t="s">
        <v>236</v>
      </c>
      <c r="E32" s="49" t="s">
        <v>248</v>
      </c>
      <c r="F32" s="53">
        <v>10</v>
      </c>
    </row>
    <row r="33" spans="1:6" ht="21" customHeight="1">
      <c r="A33" s="66" t="s">
        <v>249</v>
      </c>
      <c r="B33" s="51" t="s">
        <v>335</v>
      </c>
      <c r="C33" s="49"/>
      <c r="D33" s="49" t="s">
        <v>236</v>
      </c>
      <c r="E33" s="49" t="s">
        <v>250</v>
      </c>
      <c r="F33" s="53">
        <v>27</v>
      </c>
    </row>
    <row r="34" spans="1:6" ht="15" customHeight="1" hidden="1">
      <c r="A34" s="48" t="s">
        <v>251</v>
      </c>
      <c r="B34" s="51" t="s">
        <v>335</v>
      </c>
      <c r="C34" s="51" t="s">
        <v>167</v>
      </c>
      <c r="D34" s="51" t="s">
        <v>252</v>
      </c>
      <c r="E34" s="51" t="s">
        <v>160</v>
      </c>
      <c r="F34" s="50">
        <f>F35</f>
        <v>5</v>
      </c>
    </row>
    <row r="35" spans="1:6" ht="17.25" customHeight="1" hidden="1">
      <c r="A35" s="48" t="s">
        <v>253</v>
      </c>
      <c r="B35" s="51" t="s">
        <v>335</v>
      </c>
      <c r="C35" s="51"/>
      <c r="D35" s="51" t="s">
        <v>254</v>
      </c>
      <c r="E35" s="51" t="s">
        <v>244</v>
      </c>
      <c r="F35" s="50">
        <v>5</v>
      </c>
    </row>
    <row r="36" spans="1:6" ht="17.25" customHeight="1">
      <c r="A36" s="52" t="s">
        <v>166</v>
      </c>
      <c r="B36" s="51" t="s">
        <v>335</v>
      </c>
      <c r="C36" s="49"/>
      <c r="D36" s="49" t="s">
        <v>254</v>
      </c>
      <c r="E36" s="49" t="s">
        <v>255</v>
      </c>
      <c r="F36" s="53">
        <v>5</v>
      </c>
    </row>
    <row r="37" spans="1:6" ht="14.25" customHeight="1">
      <c r="A37" s="48" t="s">
        <v>196</v>
      </c>
      <c r="B37" s="51"/>
      <c r="C37" s="51"/>
      <c r="D37" s="51"/>
      <c r="E37" s="51"/>
      <c r="F37" s="50"/>
    </row>
    <row r="38" spans="1:6" ht="15">
      <c r="A38" s="48" t="s">
        <v>198</v>
      </c>
      <c r="B38" s="51" t="s">
        <v>335</v>
      </c>
      <c r="C38" s="51" t="s">
        <v>199</v>
      </c>
      <c r="D38" s="51" t="s">
        <v>256</v>
      </c>
      <c r="E38" s="51" t="s">
        <v>257</v>
      </c>
      <c r="F38" s="50">
        <f>F39</f>
        <v>135</v>
      </c>
    </row>
    <row r="39" spans="1:6" ht="30.75">
      <c r="A39" s="56" t="s">
        <v>258</v>
      </c>
      <c r="B39" s="51" t="s">
        <v>335</v>
      </c>
      <c r="C39" s="57"/>
      <c r="D39" s="57" t="s">
        <v>259</v>
      </c>
      <c r="E39" s="57" t="s">
        <v>260</v>
      </c>
      <c r="F39" s="58">
        <f>F40</f>
        <v>135</v>
      </c>
    </row>
    <row r="40" spans="1:6" ht="41.25" customHeight="1">
      <c r="A40" s="52" t="s">
        <v>261</v>
      </c>
      <c r="B40" s="51" t="s">
        <v>335</v>
      </c>
      <c r="C40" s="49" t="s">
        <v>160</v>
      </c>
      <c r="D40" s="67" t="s">
        <v>259</v>
      </c>
      <c r="E40" s="49" t="s">
        <v>262</v>
      </c>
      <c r="F40" s="53">
        <v>135</v>
      </c>
    </row>
    <row r="41" spans="1:6" ht="15">
      <c r="A41" s="48" t="s">
        <v>157</v>
      </c>
      <c r="B41" s="51" t="s">
        <v>335</v>
      </c>
      <c r="C41" s="51"/>
      <c r="D41" s="51" t="s">
        <v>263</v>
      </c>
      <c r="E41" s="51"/>
      <c r="F41" s="50"/>
    </row>
    <row r="42" spans="1:6" ht="31.5" customHeight="1">
      <c r="A42" s="48" t="s">
        <v>264</v>
      </c>
      <c r="B42" s="51" t="s">
        <v>335</v>
      </c>
      <c r="C42" s="51"/>
      <c r="D42" s="51" t="s">
        <v>265</v>
      </c>
      <c r="E42" s="51"/>
      <c r="F42" s="50">
        <f>F43</f>
        <v>498.593</v>
      </c>
    </row>
    <row r="43" spans="1:6" ht="26.25" customHeight="1">
      <c r="A43" s="48" t="s">
        <v>235</v>
      </c>
      <c r="B43" s="51" t="s">
        <v>335</v>
      </c>
      <c r="C43" s="51"/>
      <c r="D43" s="51" t="s">
        <v>265</v>
      </c>
      <c r="E43" s="51" t="s">
        <v>223</v>
      </c>
      <c r="F43" s="50">
        <f>F44</f>
        <v>498.593</v>
      </c>
    </row>
    <row r="44" spans="1:6" ht="33" customHeight="1">
      <c r="A44" s="48" t="s">
        <v>346</v>
      </c>
      <c r="B44" s="51" t="s">
        <v>335</v>
      </c>
      <c r="C44" s="51"/>
      <c r="D44" s="51" t="s">
        <v>265</v>
      </c>
      <c r="E44" s="51" t="s">
        <v>225</v>
      </c>
      <c r="F44" s="50">
        <f>F45</f>
        <v>498.593</v>
      </c>
    </row>
    <row r="45" spans="1:6" ht="30" customHeight="1">
      <c r="A45" s="52" t="s">
        <v>267</v>
      </c>
      <c r="B45" s="51" t="s">
        <v>335</v>
      </c>
      <c r="C45" s="49" t="s">
        <v>269</v>
      </c>
      <c r="D45" s="49" t="s">
        <v>265</v>
      </c>
      <c r="E45" s="49" t="s">
        <v>268</v>
      </c>
      <c r="F45" s="53">
        <v>498.593</v>
      </c>
    </row>
    <row r="46" spans="1:6" ht="14.25" customHeight="1">
      <c r="A46" s="48" t="s">
        <v>157</v>
      </c>
      <c r="B46" s="51"/>
      <c r="C46" s="59"/>
      <c r="D46" s="59"/>
      <c r="E46" s="59"/>
      <c r="F46" s="50"/>
    </row>
    <row r="47" spans="1:6" ht="27" customHeight="1">
      <c r="A47" s="48" t="s">
        <v>168</v>
      </c>
      <c r="B47" s="51" t="s">
        <v>335</v>
      </c>
      <c r="C47" s="51" t="s">
        <v>169</v>
      </c>
      <c r="D47" s="51" t="s">
        <v>270</v>
      </c>
      <c r="E47" s="51"/>
      <c r="F47" s="50">
        <f>F48</f>
        <v>0.7</v>
      </c>
    </row>
    <row r="48" spans="1:6" ht="85.5" customHeight="1">
      <c r="A48" s="68" t="s">
        <v>271</v>
      </c>
      <c r="B48" s="51" t="s">
        <v>335</v>
      </c>
      <c r="C48" s="51"/>
      <c r="D48" s="51" t="s">
        <v>272</v>
      </c>
      <c r="E48" s="51"/>
      <c r="F48" s="50">
        <v>0.7</v>
      </c>
    </row>
    <row r="49" spans="1:6" ht="36" customHeight="1">
      <c r="A49" s="48" t="s">
        <v>170</v>
      </c>
      <c r="B49" s="51"/>
      <c r="C49" s="51" t="s">
        <v>160</v>
      </c>
      <c r="D49" s="51"/>
      <c r="E49" s="51" t="s">
        <v>160</v>
      </c>
      <c r="F49" s="50"/>
    </row>
    <row r="50" spans="1:6" ht="33.75" customHeight="1">
      <c r="A50" s="48" t="s">
        <v>172</v>
      </c>
      <c r="B50" s="51" t="s">
        <v>335</v>
      </c>
      <c r="C50" s="51" t="s">
        <v>173</v>
      </c>
      <c r="D50" s="51" t="s">
        <v>277</v>
      </c>
      <c r="E50" s="51"/>
      <c r="F50" s="50">
        <f>F51+F56</f>
        <v>125.60000000000001</v>
      </c>
    </row>
    <row r="51" spans="1:6" ht="26.25" customHeight="1" hidden="1">
      <c r="A51" s="48" t="s">
        <v>278</v>
      </c>
      <c r="B51" s="51" t="s">
        <v>335</v>
      </c>
      <c r="C51" s="51"/>
      <c r="D51" s="51" t="s">
        <v>279</v>
      </c>
      <c r="E51" s="51" t="s">
        <v>223</v>
      </c>
      <c r="F51" s="50">
        <f>F52</f>
        <v>121.30000000000001</v>
      </c>
    </row>
    <row r="52" spans="1:6" ht="26.25" customHeight="1" hidden="1">
      <c r="A52" s="48" t="s">
        <v>280</v>
      </c>
      <c r="B52" s="51" t="s">
        <v>335</v>
      </c>
      <c r="C52" s="51"/>
      <c r="D52" s="51" t="s">
        <v>279</v>
      </c>
      <c r="E52" s="51" t="s">
        <v>225</v>
      </c>
      <c r="F52" s="50">
        <f>F53+F54</f>
        <v>121.30000000000001</v>
      </c>
    </row>
    <row r="53" spans="1:6" ht="26.25" customHeight="1" hidden="1">
      <c r="A53" s="52" t="s">
        <v>281</v>
      </c>
      <c r="B53" s="51" t="s">
        <v>335</v>
      </c>
      <c r="C53" s="49"/>
      <c r="D53" s="49" t="s">
        <v>279</v>
      </c>
      <c r="E53" s="49" t="s">
        <v>227</v>
      </c>
      <c r="F53" s="53">
        <v>93.2</v>
      </c>
    </row>
    <row r="54" spans="1:6" ht="22.5" customHeight="1">
      <c r="A54" s="52" t="s">
        <v>282</v>
      </c>
      <c r="B54" s="51" t="s">
        <v>335</v>
      </c>
      <c r="C54" s="49"/>
      <c r="D54" s="49" t="s">
        <v>279</v>
      </c>
      <c r="E54" s="49" t="s">
        <v>229</v>
      </c>
      <c r="F54" s="53">
        <v>28.1</v>
      </c>
    </row>
    <row r="55" spans="1:6" ht="22.5" customHeight="1">
      <c r="A55" s="48" t="s">
        <v>283</v>
      </c>
      <c r="B55" s="51" t="s">
        <v>335</v>
      </c>
      <c r="C55" s="51"/>
      <c r="D55" s="51" t="s">
        <v>279</v>
      </c>
      <c r="E55" s="51"/>
      <c r="F55" s="50"/>
    </row>
    <row r="56" spans="1:6" ht="21" customHeight="1">
      <c r="A56" s="48" t="s">
        <v>274</v>
      </c>
      <c r="B56" s="51" t="s">
        <v>335</v>
      </c>
      <c r="C56" s="51"/>
      <c r="D56" s="51" t="s">
        <v>279</v>
      </c>
      <c r="E56" s="51" t="s">
        <v>238</v>
      </c>
      <c r="F56" s="50">
        <f>F57</f>
        <v>4.3</v>
      </c>
    </row>
    <row r="57" spans="1:6" ht="15" customHeight="1">
      <c r="A57" s="48" t="s">
        <v>275</v>
      </c>
      <c r="B57" s="51" t="s">
        <v>335</v>
      </c>
      <c r="C57" s="51"/>
      <c r="D57" s="51" t="s">
        <v>279</v>
      </c>
      <c r="E57" s="51" t="s">
        <v>240</v>
      </c>
      <c r="F57" s="50">
        <f>F58</f>
        <v>4.3</v>
      </c>
    </row>
    <row r="58" spans="1:6" ht="18" customHeight="1">
      <c r="A58" s="52" t="s">
        <v>276</v>
      </c>
      <c r="B58" s="51" t="s">
        <v>335</v>
      </c>
      <c r="C58" s="49"/>
      <c r="D58" s="49" t="s">
        <v>279</v>
      </c>
      <c r="E58" s="49" t="s">
        <v>242</v>
      </c>
      <c r="F58" s="53">
        <v>4.3</v>
      </c>
    </row>
    <row r="59" spans="1:6" ht="24" customHeight="1">
      <c r="A59" s="48" t="s">
        <v>205</v>
      </c>
      <c r="B59" s="51"/>
      <c r="C59" s="51"/>
      <c r="D59" s="51"/>
      <c r="E59" s="51"/>
      <c r="F59" s="50"/>
    </row>
    <row r="60" spans="1:6" ht="34.5" customHeight="1">
      <c r="A60" s="48" t="s">
        <v>207</v>
      </c>
      <c r="B60" s="51" t="s">
        <v>335</v>
      </c>
      <c r="C60" s="51" t="s">
        <v>208</v>
      </c>
      <c r="D60" s="51" t="s">
        <v>284</v>
      </c>
      <c r="E60" s="51" t="s">
        <v>285</v>
      </c>
      <c r="F60" s="50">
        <f>F61</f>
        <v>399.9</v>
      </c>
    </row>
    <row r="61" spans="1:6" ht="17.25" customHeight="1">
      <c r="A61" s="48" t="s">
        <v>286</v>
      </c>
      <c r="B61" s="51" t="s">
        <v>335</v>
      </c>
      <c r="C61" s="51"/>
      <c r="D61" s="51" t="s">
        <v>287</v>
      </c>
      <c r="E61" s="51" t="s">
        <v>288</v>
      </c>
      <c r="F61" s="50">
        <f>F62</f>
        <v>399.9</v>
      </c>
    </row>
    <row r="62" spans="1:6" ht="17.25" customHeight="1">
      <c r="A62" s="52" t="s">
        <v>112</v>
      </c>
      <c r="B62" s="51" t="s">
        <v>335</v>
      </c>
      <c r="C62" s="49"/>
      <c r="D62" s="49" t="s">
        <v>287</v>
      </c>
      <c r="E62" s="49" t="s">
        <v>288</v>
      </c>
      <c r="F62" s="53">
        <v>399.9</v>
      </c>
    </row>
    <row r="63" spans="1:7" ht="18" customHeight="1">
      <c r="A63" s="48" t="s">
        <v>174</v>
      </c>
      <c r="B63" s="51"/>
      <c r="C63" s="49"/>
      <c r="D63" s="49"/>
      <c r="E63" s="49"/>
      <c r="F63" s="53"/>
      <c r="G63"/>
    </row>
    <row r="64" spans="1:7" ht="18" customHeight="1">
      <c r="A64" s="48" t="s">
        <v>289</v>
      </c>
      <c r="B64" s="51" t="s">
        <v>335</v>
      </c>
      <c r="C64" s="51" t="s">
        <v>179</v>
      </c>
      <c r="D64" s="51" t="s">
        <v>290</v>
      </c>
      <c r="E64" s="51"/>
      <c r="F64" s="50">
        <f>F65</f>
        <v>2238.6</v>
      </c>
      <c r="G64"/>
    </row>
    <row r="65" spans="1:7" ht="31.5" customHeight="1">
      <c r="A65" s="48" t="s">
        <v>274</v>
      </c>
      <c r="B65" s="51" t="s">
        <v>335</v>
      </c>
      <c r="C65" s="51"/>
      <c r="D65" s="51" t="s">
        <v>291</v>
      </c>
      <c r="E65" s="51" t="s">
        <v>238</v>
      </c>
      <c r="F65" s="50">
        <f>F66</f>
        <v>2238.6</v>
      </c>
      <c r="G65"/>
    </row>
    <row r="66" spans="1:7" ht="17.25" customHeight="1">
      <c r="A66" s="48" t="s">
        <v>275</v>
      </c>
      <c r="B66" s="51" t="s">
        <v>335</v>
      </c>
      <c r="C66" s="51"/>
      <c r="D66" s="51" t="s">
        <v>291</v>
      </c>
      <c r="E66" s="51" t="s">
        <v>240</v>
      </c>
      <c r="F66" s="50">
        <f>F67</f>
        <v>2238.6</v>
      </c>
      <c r="G66"/>
    </row>
    <row r="67" spans="1:7" ht="37.5" customHeight="1">
      <c r="A67" s="52" t="s">
        <v>292</v>
      </c>
      <c r="B67" s="51" t="s">
        <v>335</v>
      </c>
      <c r="C67" s="49"/>
      <c r="D67" s="49" t="s">
        <v>291</v>
      </c>
      <c r="E67" s="49" t="s">
        <v>242</v>
      </c>
      <c r="F67" s="53">
        <f>1048.1+1190.5</f>
        <v>2238.6</v>
      </c>
      <c r="G67"/>
    </row>
    <row r="68" spans="1:7" ht="17.25" customHeight="1">
      <c r="A68" s="48" t="s">
        <v>180</v>
      </c>
      <c r="B68" s="51" t="s">
        <v>335</v>
      </c>
      <c r="C68" s="51" t="s">
        <v>181</v>
      </c>
      <c r="D68" s="51" t="s">
        <v>293</v>
      </c>
      <c r="E68" s="51"/>
      <c r="F68" s="50">
        <f>F69</f>
        <v>4</v>
      </c>
      <c r="G68"/>
    </row>
    <row r="69" spans="1:7" ht="17.25" customHeight="1">
      <c r="A69" s="48" t="s">
        <v>294</v>
      </c>
      <c r="B69" s="51" t="s">
        <v>335</v>
      </c>
      <c r="C69" s="51"/>
      <c r="D69" s="51" t="s">
        <v>295</v>
      </c>
      <c r="E69" s="51"/>
      <c r="F69" s="50">
        <f>F70</f>
        <v>4</v>
      </c>
      <c r="G69"/>
    </row>
    <row r="70" spans="1:7" ht="21" customHeight="1">
      <c r="A70" s="48" t="s">
        <v>274</v>
      </c>
      <c r="B70" s="51" t="s">
        <v>335</v>
      </c>
      <c r="C70" s="51"/>
      <c r="D70" s="51" t="s">
        <v>295</v>
      </c>
      <c r="E70" s="51" t="s">
        <v>238</v>
      </c>
      <c r="F70" s="50">
        <f>F71</f>
        <v>4</v>
      </c>
      <c r="G70"/>
    </row>
    <row r="71" spans="1:7" ht="31.5" customHeight="1">
      <c r="A71" s="48" t="s">
        <v>275</v>
      </c>
      <c r="B71" s="51" t="s">
        <v>335</v>
      </c>
      <c r="C71" s="51"/>
      <c r="D71" s="51" t="s">
        <v>295</v>
      </c>
      <c r="E71" s="51" t="s">
        <v>240</v>
      </c>
      <c r="F71" s="50">
        <f>F72</f>
        <v>4</v>
      </c>
      <c r="G71"/>
    </row>
    <row r="72" spans="1:7" ht="32.25" customHeight="1">
      <c r="A72" s="52" t="s">
        <v>296</v>
      </c>
      <c r="B72" s="51" t="s">
        <v>335</v>
      </c>
      <c r="C72" s="49"/>
      <c r="D72" s="49" t="s">
        <v>295</v>
      </c>
      <c r="E72" s="49" t="s">
        <v>242</v>
      </c>
      <c r="F72" s="53">
        <v>4</v>
      </c>
      <c r="G72"/>
    </row>
    <row r="73" spans="1:7" ht="30" customHeight="1">
      <c r="A73" s="48" t="s">
        <v>182</v>
      </c>
      <c r="B73" s="51"/>
      <c r="C73" s="51"/>
      <c r="D73" s="51"/>
      <c r="E73" s="51"/>
      <c r="F73" s="50">
        <f>F74+F79</f>
        <v>1201.3229999999999</v>
      </c>
      <c r="G73"/>
    </row>
    <row r="74" spans="1:7" ht="27.75" customHeight="1">
      <c r="A74" s="48" t="s">
        <v>184</v>
      </c>
      <c r="B74" s="51" t="s">
        <v>335</v>
      </c>
      <c r="C74" s="51" t="s">
        <v>185</v>
      </c>
      <c r="D74" s="51" t="s">
        <v>297</v>
      </c>
      <c r="E74" s="51"/>
      <c r="F74" s="50">
        <f>F75</f>
        <v>807.193</v>
      </c>
      <c r="G74"/>
    </row>
    <row r="75" spans="1:7" ht="17.25" customHeight="1">
      <c r="A75" s="48" t="s">
        <v>274</v>
      </c>
      <c r="B75" s="51" t="s">
        <v>335</v>
      </c>
      <c r="C75" s="51" t="s">
        <v>160</v>
      </c>
      <c r="D75" s="51" t="s">
        <v>298</v>
      </c>
      <c r="E75" s="51" t="s">
        <v>238</v>
      </c>
      <c r="F75" s="50">
        <f>F76</f>
        <v>807.193</v>
      </c>
      <c r="G75"/>
    </row>
    <row r="76" spans="1:7" ht="17.25" customHeight="1">
      <c r="A76" s="48" t="s">
        <v>275</v>
      </c>
      <c r="B76" s="51" t="s">
        <v>335</v>
      </c>
      <c r="C76" s="51"/>
      <c r="D76" s="51" t="s">
        <v>298</v>
      </c>
      <c r="E76" s="51" t="s">
        <v>240</v>
      </c>
      <c r="F76" s="50">
        <f>F77+F78</f>
        <v>807.193</v>
      </c>
      <c r="G76"/>
    </row>
    <row r="77" spans="1:7" ht="17.25" customHeight="1">
      <c r="A77" s="52" t="s">
        <v>296</v>
      </c>
      <c r="B77" s="51" t="s">
        <v>335</v>
      </c>
      <c r="C77" s="49"/>
      <c r="D77" s="49" t="s">
        <v>298</v>
      </c>
      <c r="E77" s="49" t="s">
        <v>242</v>
      </c>
      <c r="F77" s="53">
        <v>600.593</v>
      </c>
      <c r="G77"/>
    </row>
    <row r="78" spans="1:7" ht="17.25" customHeight="1">
      <c r="A78" s="52" t="s">
        <v>299</v>
      </c>
      <c r="B78" s="51" t="s">
        <v>335</v>
      </c>
      <c r="C78" s="49"/>
      <c r="D78" s="49" t="s">
        <v>300</v>
      </c>
      <c r="E78" s="49" t="s">
        <v>242</v>
      </c>
      <c r="F78" s="53">
        <f>306-99.4</f>
        <v>206.6</v>
      </c>
      <c r="G78"/>
    </row>
    <row r="79" spans="1:7" ht="17.25" customHeight="1">
      <c r="A79" s="48" t="s">
        <v>186</v>
      </c>
      <c r="B79" s="51" t="s">
        <v>335</v>
      </c>
      <c r="C79" s="51" t="s">
        <v>187</v>
      </c>
      <c r="D79" s="51" t="s">
        <v>301</v>
      </c>
      <c r="E79" s="51"/>
      <c r="F79" s="50">
        <f>F80</f>
        <v>394.13</v>
      </c>
      <c r="G79"/>
    </row>
    <row r="80" spans="1:7" ht="17.25" customHeight="1">
      <c r="A80" s="48" t="s">
        <v>274</v>
      </c>
      <c r="B80" s="51" t="s">
        <v>335</v>
      </c>
      <c r="C80" s="51"/>
      <c r="D80" s="51" t="s">
        <v>302</v>
      </c>
      <c r="E80" s="51" t="s">
        <v>238</v>
      </c>
      <c r="F80" s="50">
        <f>F81</f>
        <v>394.13</v>
      </c>
      <c r="G80"/>
    </row>
    <row r="81" spans="1:7" ht="15">
      <c r="A81" s="48" t="s">
        <v>275</v>
      </c>
      <c r="B81" s="51" t="s">
        <v>335</v>
      </c>
      <c r="C81" s="51"/>
      <c r="D81" s="51" t="s">
        <v>302</v>
      </c>
      <c r="E81" s="51" t="s">
        <v>240</v>
      </c>
      <c r="F81" s="50">
        <f>F82+F83</f>
        <v>394.13</v>
      </c>
      <c r="G81"/>
    </row>
    <row r="82" spans="1:7" ht="15">
      <c r="A82" s="52" t="s">
        <v>296</v>
      </c>
      <c r="B82" s="51" t="s">
        <v>335</v>
      </c>
      <c r="C82" s="49"/>
      <c r="D82" s="49" t="s">
        <v>302</v>
      </c>
      <c r="E82" s="49" t="s">
        <v>242</v>
      </c>
      <c r="F82" s="53">
        <v>63.63</v>
      </c>
      <c r="G82" s="60"/>
    </row>
    <row r="83" spans="1:7" ht="15">
      <c r="A83" s="52" t="s">
        <v>299</v>
      </c>
      <c r="B83" s="51" t="s">
        <v>335</v>
      </c>
      <c r="C83" s="49"/>
      <c r="D83" s="49" t="s">
        <v>303</v>
      </c>
      <c r="E83" s="49" t="s">
        <v>242</v>
      </c>
      <c r="F83" s="53">
        <f>306+24.5</f>
        <v>330.5</v>
      </c>
      <c r="G83"/>
    </row>
    <row r="84" spans="1:7" ht="15">
      <c r="A84" s="48" t="s">
        <v>190</v>
      </c>
      <c r="B84" s="51" t="s">
        <v>335</v>
      </c>
      <c r="C84" s="51" t="s">
        <v>191</v>
      </c>
      <c r="D84" s="51" t="s">
        <v>304</v>
      </c>
      <c r="E84" s="51" t="s">
        <v>238</v>
      </c>
      <c r="F84" s="50">
        <f>F85</f>
        <v>2113.9</v>
      </c>
      <c r="G84" s="74"/>
    </row>
    <row r="85" spans="1:7" ht="15">
      <c r="A85" s="52" t="s">
        <v>190</v>
      </c>
      <c r="B85" s="51" t="s">
        <v>335</v>
      </c>
      <c r="C85" s="49"/>
      <c r="D85" s="49" t="s">
        <v>304</v>
      </c>
      <c r="E85" s="49" t="s">
        <v>242</v>
      </c>
      <c r="F85" s="53">
        <v>2113.9</v>
      </c>
      <c r="G85"/>
    </row>
    <row r="86" spans="1:7" ht="15">
      <c r="A86" s="48" t="s">
        <v>305</v>
      </c>
      <c r="B86" s="51"/>
      <c r="C86" s="51"/>
      <c r="D86" s="51"/>
      <c r="E86" s="51"/>
      <c r="F86" s="50"/>
      <c r="G86"/>
    </row>
    <row r="87" spans="1:7" ht="15">
      <c r="A87" s="48" t="s">
        <v>194</v>
      </c>
      <c r="B87" s="51" t="s">
        <v>335</v>
      </c>
      <c r="C87" s="51" t="s">
        <v>195</v>
      </c>
      <c r="D87" s="51" t="s">
        <v>306</v>
      </c>
      <c r="E87" s="51" t="s">
        <v>160</v>
      </c>
      <c r="F87" s="50">
        <f>F88</f>
        <v>4347.3369999999995</v>
      </c>
      <c r="G87"/>
    </row>
    <row r="88" spans="1:7" ht="15">
      <c r="A88" s="48" t="s">
        <v>307</v>
      </c>
      <c r="B88" s="51"/>
      <c r="C88" s="51"/>
      <c r="D88" s="51"/>
      <c r="E88" s="51"/>
      <c r="F88" s="50">
        <f>F89+F93</f>
        <v>4347.3369999999995</v>
      </c>
      <c r="G88"/>
    </row>
    <row r="89" spans="1:7" ht="30.75">
      <c r="A89" s="48" t="s">
        <v>308</v>
      </c>
      <c r="B89" s="51" t="s">
        <v>335</v>
      </c>
      <c r="C89" s="51"/>
      <c r="D89" s="51" t="s">
        <v>309</v>
      </c>
      <c r="E89" s="51" t="s">
        <v>310</v>
      </c>
      <c r="F89" s="50">
        <f>F90+F91</f>
        <v>3178.054</v>
      </c>
      <c r="G89"/>
    </row>
    <row r="90" spans="1:7" ht="30.75">
      <c r="A90" s="52" t="s">
        <v>311</v>
      </c>
      <c r="B90" s="51" t="s">
        <v>335</v>
      </c>
      <c r="C90" s="49"/>
      <c r="D90" s="49" t="s">
        <v>309</v>
      </c>
      <c r="E90" s="49" t="s">
        <v>312</v>
      </c>
      <c r="F90" s="53">
        <v>2971.454</v>
      </c>
      <c r="G90"/>
    </row>
    <row r="91" spans="1:7" ht="15">
      <c r="A91" s="52" t="s">
        <v>299</v>
      </c>
      <c r="B91" s="51" t="s">
        <v>335</v>
      </c>
      <c r="C91" s="49"/>
      <c r="D91" s="49" t="s">
        <v>313</v>
      </c>
      <c r="E91" s="49" t="s">
        <v>242</v>
      </c>
      <c r="F91" s="53">
        <f>128.8+2.6+75.2</f>
        <v>206.60000000000002</v>
      </c>
      <c r="G91"/>
    </row>
    <row r="92" spans="1:7" ht="15">
      <c r="A92" s="48" t="s">
        <v>307</v>
      </c>
      <c r="B92" s="51" t="s">
        <v>335</v>
      </c>
      <c r="C92" s="51"/>
      <c r="D92" s="51"/>
      <c r="E92" s="51"/>
      <c r="F92" s="50"/>
      <c r="G92"/>
    </row>
    <row r="93" spans="1:7" ht="30.75">
      <c r="A93" s="48" t="s">
        <v>308</v>
      </c>
      <c r="B93" s="51" t="s">
        <v>335</v>
      </c>
      <c r="C93" s="51"/>
      <c r="D93" s="51" t="s">
        <v>315</v>
      </c>
      <c r="E93" s="51" t="s">
        <v>310</v>
      </c>
      <c r="F93" s="50">
        <f>F94</f>
        <v>1169.283</v>
      </c>
      <c r="G93"/>
    </row>
    <row r="94" spans="1:7" ht="30.75">
      <c r="A94" s="52" t="s">
        <v>311</v>
      </c>
      <c r="B94" s="51" t="s">
        <v>335</v>
      </c>
      <c r="C94" s="49"/>
      <c r="D94" s="49" t="s">
        <v>315</v>
      </c>
      <c r="E94" s="49" t="s">
        <v>312</v>
      </c>
      <c r="F94" s="53">
        <v>1169.283</v>
      </c>
      <c r="G94"/>
    </row>
    <row r="95" spans="1:7" ht="15">
      <c r="A95" s="48" t="s">
        <v>316</v>
      </c>
      <c r="B95" s="51"/>
      <c r="C95" s="51" t="s">
        <v>160</v>
      </c>
      <c r="D95" s="51"/>
      <c r="E95" s="51" t="s">
        <v>160</v>
      </c>
      <c r="F95" s="50"/>
      <c r="G95"/>
    </row>
    <row r="96" spans="1:7" ht="15">
      <c r="A96" s="48" t="s">
        <v>317</v>
      </c>
      <c r="B96" s="51" t="s">
        <v>335</v>
      </c>
      <c r="C96" s="51" t="s">
        <v>201</v>
      </c>
      <c r="D96" s="51" t="s">
        <v>318</v>
      </c>
      <c r="E96" s="51" t="s">
        <v>160</v>
      </c>
      <c r="F96" s="50">
        <f>F97</f>
        <v>200</v>
      </c>
      <c r="G96"/>
    </row>
    <row r="97" spans="1:7" ht="15">
      <c r="A97" s="48" t="s">
        <v>274</v>
      </c>
      <c r="B97" s="51" t="s">
        <v>335</v>
      </c>
      <c r="C97" s="51"/>
      <c r="D97" s="51" t="s">
        <v>319</v>
      </c>
      <c r="E97" s="51" t="s">
        <v>238</v>
      </c>
      <c r="F97" s="50">
        <f>F98</f>
        <v>200</v>
      </c>
      <c r="G97"/>
    </row>
    <row r="98" spans="1:7" ht="15">
      <c r="A98" s="48" t="s">
        <v>275</v>
      </c>
      <c r="B98" s="51" t="s">
        <v>335</v>
      </c>
      <c r="C98" s="51"/>
      <c r="D98" s="51" t="s">
        <v>319</v>
      </c>
      <c r="E98" s="51" t="s">
        <v>240</v>
      </c>
      <c r="F98" s="50">
        <f>F99</f>
        <v>200</v>
      </c>
      <c r="G98"/>
    </row>
    <row r="99" spans="1:7" ht="15">
      <c r="A99" s="52" t="s">
        <v>296</v>
      </c>
      <c r="B99" s="51" t="s">
        <v>335</v>
      </c>
      <c r="C99" s="49"/>
      <c r="D99" s="49" t="s">
        <v>319</v>
      </c>
      <c r="E99" s="49" t="s">
        <v>242</v>
      </c>
      <c r="F99" s="53">
        <v>200</v>
      </c>
      <c r="G99"/>
    </row>
    <row r="100" spans="1:7" ht="15">
      <c r="A100" s="48" t="s">
        <v>157</v>
      </c>
      <c r="B100" s="51"/>
      <c r="C100" s="49"/>
      <c r="D100" s="49"/>
      <c r="E100" s="49"/>
      <c r="F100" s="53"/>
      <c r="G100"/>
    </row>
    <row r="101" spans="1:7" ht="15">
      <c r="A101" s="48" t="s">
        <v>168</v>
      </c>
      <c r="B101" s="51" t="s">
        <v>335</v>
      </c>
      <c r="C101" s="51" t="s">
        <v>169</v>
      </c>
      <c r="D101" s="51" t="s">
        <v>320</v>
      </c>
      <c r="E101" s="51"/>
      <c r="F101" s="47">
        <f>F103+F107</f>
        <v>10</v>
      </c>
      <c r="G101"/>
    </row>
    <row r="102" spans="1:7" ht="15">
      <c r="A102" s="48" t="s">
        <v>337</v>
      </c>
      <c r="B102" s="51"/>
      <c r="C102" s="51"/>
      <c r="D102" s="51"/>
      <c r="E102" s="51"/>
      <c r="F102" s="47"/>
      <c r="G102"/>
    </row>
    <row r="103" spans="1:7" ht="15">
      <c r="A103" s="48" t="s">
        <v>274</v>
      </c>
      <c r="B103" s="51" t="s">
        <v>335</v>
      </c>
      <c r="C103" s="51"/>
      <c r="D103" s="51" t="s">
        <v>322</v>
      </c>
      <c r="E103" s="51" t="s">
        <v>238</v>
      </c>
      <c r="F103" s="47">
        <f>F104</f>
        <v>4</v>
      </c>
      <c r="G103"/>
    </row>
    <row r="104" spans="1:7" ht="15">
      <c r="A104" s="48" t="s">
        <v>275</v>
      </c>
      <c r="B104" s="51" t="s">
        <v>335</v>
      </c>
      <c r="C104" s="51"/>
      <c r="D104" s="51" t="s">
        <v>322</v>
      </c>
      <c r="E104" s="51" t="s">
        <v>240</v>
      </c>
      <c r="F104" s="47">
        <f>F105</f>
        <v>4</v>
      </c>
      <c r="G104"/>
    </row>
    <row r="105" spans="1:7" ht="15">
      <c r="A105" s="52" t="s">
        <v>276</v>
      </c>
      <c r="B105" s="51" t="s">
        <v>335</v>
      </c>
      <c r="C105" s="70"/>
      <c r="D105" s="49" t="s">
        <v>322</v>
      </c>
      <c r="E105" s="49" t="s">
        <v>242</v>
      </c>
      <c r="F105" s="71">
        <v>4</v>
      </c>
      <c r="G105"/>
    </row>
    <row r="106" spans="1:7" ht="30.75">
      <c r="A106" s="48" t="s">
        <v>338</v>
      </c>
      <c r="B106" s="51"/>
      <c r="C106" s="51"/>
      <c r="D106" s="51"/>
      <c r="E106" s="51"/>
      <c r="F106" s="47"/>
      <c r="G106"/>
    </row>
    <row r="107" spans="1:7" ht="15">
      <c r="A107" s="48" t="s">
        <v>274</v>
      </c>
      <c r="B107" s="51" t="s">
        <v>335</v>
      </c>
      <c r="C107" s="51"/>
      <c r="D107" s="51" t="s">
        <v>324</v>
      </c>
      <c r="E107" s="51" t="s">
        <v>238</v>
      </c>
      <c r="F107" s="47">
        <f>F108</f>
        <v>6</v>
      </c>
      <c r="G107"/>
    </row>
    <row r="108" spans="1:7" ht="15">
      <c r="A108" s="48" t="s">
        <v>275</v>
      </c>
      <c r="B108" s="51" t="s">
        <v>335</v>
      </c>
      <c r="C108" s="51"/>
      <c r="D108" s="51" t="s">
        <v>324</v>
      </c>
      <c r="E108" s="51" t="s">
        <v>240</v>
      </c>
      <c r="F108" s="47">
        <f>F109</f>
        <v>6</v>
      </c>
      <c r="G108"/>
    </row>
    <row r="109" spans="1:7" ht="15">
      <c r="A109" s="52" t="s">
        <v>296</v>
      </c>
      <c r="B109" s="51" t="s">
        <v>335</v>
      </c>
      <c r="C109" s="70"/>
      <c r="D109" s="51" t="s">
        <v>324</v>
      </c>
      <c r="E109" s="49" t="s">
        <v>242</v>
      </c>
      <c r="F109" s="71">
        <v>6</v>
      </c>
      <c r="G109"/>
    </row>
    <row r="110" spans="1:7" ht="15">
      <c r="A110" s="48" t="s">
        <v>339</v>
      </c>
      <c r="B110" s="51" t="s">
        <v>335</v>
      </c>
      <c r="C110" s="51"/>
      <c r="D110" s="51" t="s">
        <v>325</v>
      </c>
      <c r="E110" s="51" t="s">
        <v>326</v>
      </c>
      <c r="F110" s="47">
        <f>F111</f>
        <v>1</v>
      </c>
      <c r="G110"/>
    </row>
    <row r="111" spans="1:7" ht="15">
      <c r="A111" s="52" t="s">
        <v>202</v>
      </c>
      <c r="B111" s="51" t="s">
        <v>335</v>
      </c>
      <c r="C111" s="70"/>
      <c r="D111" s="51" t="s">
        <v>325</v>
      </c>
      <c r="E111" s="49" t="s">
        <v>327</v>
      </c>
      <c r="F111" s="71">
        <v>1</v>
      </c>
      <c r="G111"/>
    </row>
  </sheetData>
  <sheetProtection/>
  <mergeCells count="6">
    <mergeCell ref="A9:F9"/>
    <mergeCell ref="A5:D5"/>
    <mergeCell ref="A4:G4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79025190283</cp:lastModifiedBy>
  <cp:lastPrinted>2020-09-24T13:28:01Z</cp:lastPrinted>
  <dcterms:created xsi:type="dcterms:W3CDTF">2008-02-01T01:54:28Z</dcterms:created>
  <dcterms:modified xsi:type="dcterms:W3CDTF">2020-11-23T07:55:02Z</dcterms:modified>
  <cp:category/>
  <cp:version/>
  <cp:contentType/>
  <cp:contentStatus/>
</cp:coreProperties>
</file>